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QNAP\share_new\経済産業省（全般）\01_経済産業省\経済産業省統計　HP掲載関連\2025DC統計掲載\統計（伊藤恒作成版）\2025DC統計HP掲載\"/>
    </mc:Choice>
  </mc:AlternateContent>
  <xr:revisionPtr revIDLastSave="0" documentId="13_ncr:1_{F26E07AF-F9AB-4F78-8342-811A53D0C874}" xr6:coauthVersionLast="47" xr6:coauthVersionMax="47" xr10:uidLastSave="{00000000-0000-0000-0000-000000000000}"/>
  <bookViews>
    <workbookView xWindow="-108" yWindow="-108" windowWidth="23256" windowHeight="12456" tabRatio="743" activeTab="3" xr2:uid="{00000000-000D-0000-FFFF-FFFF00000000}"/>
  </bookViews>
  <sheets>
    <sheet name="ダイカスト合計(月別集計)" sheetId="1" r:id="rId1"/>
    <sheet name="アルミ(月別集計)" sheetId="2" r:id="rId2"/>
    <sheet name="亜鉛(月別集計)" sheetId="5" r:id="rId3"/>
    <sheet name="その他(月別集計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4" l="1"/>
  <c r="C51" i="4"/>
  <c r="R51" i="5"/>
  <c r="D51" i="5"/>
  <c r="E51" i="5"/>
  <c r="L51" i="5"/>
  <c r="M51" i="5"/>
  <c r="S51" i="5"/>
  <c r="C51" i="5"/>
  <c r="D51" i="2"/>
  <c r="E51" i="2"/>
  <c r="F51" i="2"/>
  <c r="G51" i="2"/>
  <c r="I51" i="2"/>
  <c r="J51" i="2"/>
  <c r="L51" i="2"/>
  <c r="M51" i="2"/>
  <c r="O51" i="2"/>
  <c r="P51" i="2"/>
  <c r="R51" i="2"/>
  <c r="S51" i="2"/>
  <c r="C51" i="2"/>
  <c r="D52" i="1"/>
  <c r="E52" i="1"/>
  <c r="L52" i="1"/>
  <c r="M52" i="1"/>
  <c r="C52" i="1"/>
  <c r="D21" i="2" l="1"/>
  <c r="C21" i="2"/>
  <c r="D20" i="2"/>
  <c r="C20" i="2"/>
  <c r="D19" i="2"/>
  <c r="C19" i="2"/>
  <c r="C50" i="1" l="1"/>
  <c r="S50" i="5" l="1"/>
  <c r="R50" i="5"/>
  <c r="S32" i="5"/>
  <c r="R32" i="5"/>
  <c r="O50" i="2"/>
  <c r="E50" i="2"/>
  <c r="D50" i="4"/>
  <c r="C50" i="4"/>
  <c r="M50" i="5"/>
  <c r="L50" i="5"/>
  <c r="E50" i="5"/>
  <c r="C50" i="5"/>
  <c r="C52" i="5" s="1"/>
  <c r="S50" i="2"/>
  <c r="R50" i="2"/>
  <c r="M50" i="1"/>
  <c r="M53" i="1" s="1"/>
  <c r="L50" i="1"/>
  <c r="E50" i="1"/>
  <c r="D50" i="1"/>
  <c r="D51" i="1" s="1"/>
  <c r="D50" i="5"/>
  <c r="D33" i="4"/>
  <c r="C33" i="4"/>
  <c r="D32" i="4"/>
  <c r="D35" i="4" s="1"/>
  <c r="C32" i="4"/>
  <c r="C35" i="4" s="1"/>
  <c r="D33" i="5"/>
  <c r="E33" i="5"/>
  <c r="L33" i="5"/>
  <c r="M33" i="5"/>
  <c r="C33" i="5"/>
  <c r="M32" i="5"/>
  <c r="D32" i="5"/>
  <c r="E32" i="5"/>
  <c r="E35" i="5" s="1"/>
  <c r="L32" i="5"/>
  <c r="C32" i="5"/>
  <c r="L34" i="5" s="1"/>
  <c r="F33" i="2"/>
  <c r="F32" i="2"/>
  <c r="F35" i="2" s="1"/>
  <c r="S33" i="2"/>
  <c r="R33" i="2"/>
  <c r="R35" i="2" s="1"/>
  <c r="P33" i="2"/>
  <c r="O33" i="2"/>
  <c r="M33" i="2"/>
  <c r="L33" i="2"/>
  <c r="L35" i="2"/>
  <c r="J33" i="2"/>
  <c r="I33" i="2"/>
  <c r="G33" i="2"/>
  <c r="E33" i="2"/>
  <c r="D33" i="2"/>
  <c r="C33" i="2"/>
  <c r="S32" i="2"/>
  <c r="S35" i="2" s="1"/>
  <c r="R32" i="2"/>
  <c r="P32" i="2"/>
  <c r="P35" i="2"/>
  <c r="O32" i="2"/>
  <c r="O35" i="2" s="1"/>
  <c r="M32" i="2"/>
  <c r="M35" i="2" s="1"/>
  <c r="L32" i="2"/>
  <c r="J32" i="2"/>
  <c r="J35" i="2" s="1"/>
  <c r="I32" i="2"/>
  <c r="G32" i="2"/>
  <c r="G35" i="2"/>
  <c r="E32" i="2"/>
  <c r="D32" i="2"/>
  <c r="C32" i="2"/>
  <c r="C35" i="2"/>
  <c r="M34" i="1"/>
  <c r="M35" i="1" s="1"/>
  <c r="M32" i="1"/>
  <c r="M33" i="1" s="1"/>
  <c r="L34" i="1"/>
  <c r="L32" i="1"/>
  <c r="L33" i="1" s="1"/>
  <c r="C34" i="1"/>
  <c r="C35" i="1" s="1"/>
  <c r="E34" i="1"/>
  <c r="D34" i="1"/>
  <c r="D35" i="1" s="1"/>
  <c r="E32" i="1"/>
  <c r="D32" i="1"/>
  <c r="D33" i="1"/>
  <c r="C32" i="1"/>
  <c r="C33" i="1" s="1"/>
  <c r="D35" i="2"/>
  <c r="I35" i="2"/>
  <c r="M34" i="5" l="1"/>
  <c r="M35" i="5"/>
  <c r="L35" i="5"/>
  <c r="E34" i="5"/>
  <c r="C35" i="5"/>
  <c r="E35" i="2"/>
  <c r="L35" i="1"/>
  <c r="E35" i="1"/>
  <c r="E52" i="5"/>
  <c r="S52" i="5"/>
  <c r="L53" i="5"/>
  <c r="E33" i="1"/>
  <c r="D53" i="4"/>
  <c r="C53" i="4"/>
  <c r="D53" i="5"/>
  <c r="D35" i="5"/>
  <c r="S53" i="2"/>
  <c r="E53" i="2"/>
  <c r="L53" i="1"/>
  <c r="E53" i="5"/>
  <c r="D53" i="1"/>
  <c r="E51" i="1"/>
  <c r="D52" i="4"/>
  <c r="C53" i="5"/>
  <c r="L52" i="5"/>
  <c r="R52" i="5"/>
  <c r="R53" i="2"/>
  <c r="C53" i="1"/>
  <c r="R53" i="5"/>
  <c r="S53" i="5"/>
  <c r="M53" i="5"/>
  <c r="M51" i="1"/>
  <c r="L51" i="1"/>
  <c r="E53" i="1"/>
  <c r="C51" i="1"/>
  <c r="C52" i="4"/>
  <c r="M52" i="5"/>
  <c r="D52" i="5"/>
  <c r="P50" i="2"/>
  <c r="P53" i="2" s="1"/>
  <c r="O53" i="2"/>
  <c r="M50" i="2" l="1"/>
  <c r="L50" i="2"/>
  <c r="L53" i="2" l="1"/>
  <c r="M53" i="2"/>
  <c r="I50" i="2"/>
  <c r="J50" i="2"/>
  <c r="J53" i="2" l="1"/>
  <c r="I53" i="2"/>
  <c r="C50" i="2"/>
  <c r="F50" i="2"/>
  <c r="D50" i="2"/>
  <c r="G50" i="2"/>
  <c r="C52" i="2" l="1"/>
  <c r="C53" i="2"/>
  <c r="G53" i="2"/>
  <c r="G52" i="2"/>
  <c r="D52" i="2"/>
  <c r="D53" i="2"/>
  <c r="S52" i="2"/>
  <c r="P52" i="2"/>
  <c r="M52" i="2"/>
  <c r="F53" i="2"/>
  <c r="F52" i="2"/>
  <c r="O52" i="2"/>
  <c r="E52" i="2"/>
  <c r="R52" i="2"/>
  <c r="L52" i="2"/>
  <c r="I52" i="2"/>
  <c r="J52" i="2"/>
</calcChain>
</file>

<file path=xl/sharedStrings.xml><?xml version="1.0" encoding="utf-8"?>
<sst xmlns="http://schemas.openxmlformats.org/spreadsheetml/2006/main" count="294" uniqueCount="151">
  <si>
    <t>　</t>
    <phoneticPr fontId="2"/>
  </si>
  <si>
    <t>　</t>
    <phoneticPr fontId="2"/>
  </si>
  <si>
    <t>　</t>
    <phoneticPr fontId="2"/>
  </si>
  <si>
    <t>　</t>
    <phoneticPr fontId="2"/>
  </si>
  <si>
    <t>Production statistics of die casting（Monthly report）</t>
    <phoneticPr fontId="2"/>
  </si>
  <si>
    <t>Production statistics of die casting（Monthly report）</t>
    <phoneticPr fontId="2"/>
  </si>
  <si>
    <t>Feb.　</t>
    <phoneticPr fontId="2"/>
  </si>
  <si>
    <t>Feb.　</t>
    <phoneticPr fontId="2"/>
  </si>
  <si>
    <t>Mar.　</t>
    <phoneticPr fontId="2"/>
  </si>
  <si>
    <t>Mar.　</t>
    <phoneticPr fontId="2"/>
  </si>
  <si>
    <t>Apr. 　</t>
    <phoneticPr fontId="2"/>
  </si>
  <si>
    <t>Apr. 　</t>
    <phoneticPr fontId="2"/>
  </si>
  <si>
    <t>May.　</t>
    <phoneticPr fontId="2"/>
  </si>
  <si>
    <t>May.　</t>
    <phoneticPr fontId="2"/>
  </si>
  <si>
    <t>Jun.　</t>
    <phoneticPr fontId="2"/>
  </si>
  <si>
    <t>Jun.　</t>
    <phoneticPr fontId="2"/>
  </si>
  <si>
    <t>Jul.　</t>
    <phoneticPr fontId="2"/>
  </si>
  <si>
    <t>Jul.　</t>
    <phoneticPr fontId="2"/>
  </si>
  <si>
    <t>Aug.　</t>
    <phoneticPr fontId="2"/>
  </si>
  <si>
    <t>Aug.　</t>
    <phoneticPr fontId="2"/>
  </si>
  <si>
    <t>Sep.　</t>
    <phoneticPr fontId="2"/>
  </si>
  <si>
    <t>Sep.　</t>
    <phoneticPr fontId="2"/>
  </si>
  <si>
    <t>Oct.　</t>
    <phoneticPr fontId="2"/>
  </si>
  <si>
    <t>Oct.　</t>
    <phoneticPr fontId="2"/>
  </si>
  <si>
    <t>Nov.　</t>
    <phoneticPr fontId="2"/>
  </si>
  <si>
    <t>Nov.　</t>
    <phoneticPr fontId="2"/>
  </si>
  <si>
    <t>Dec.　</t>
    <phoneticPr fontId="2"/>
  </si>
  <si>
    <t xml:space="preserve">     total</t>
    <phoneticPr fontId="2"/>
  </si>
  <si>
    <t xml:space="preserve">     total</t>
    <phoneticPr fontId="2"/>
  </si>
  <si>
    <t>Share　　％</t>
    <phoneticPr fontId="2"/>
  </si>
  <si>
    <t>Share　　％</t>
    <phoneticPr fontId="2"/>
  </si>
  <si>
    <t>Same period last year</t>
    <phoneticPr fontId="2"/>
  </si>
  <si>
    <t>Same period last year</t>
    <phoneticPr fontId="2"/>
  </si>
  <si>
    <t>Year over year  ％</t>
    <phoneticPr fontId="2"/>
  </si>
  <si>
    <t>Year over year  ％</t>
    <phoneticPr fontId="2"/>
  </si>
  <si>
    <t>＊Indicates self consumption, and is within the total quantity.</t>
    <phoneticPr fontId="2"/>
  </si>
  <si>
    <t>＊Indicates self consumption, and is within the total quantity.</t>
    <phoneticPr fontId="2"/>
  </si>
  <si>
    <t>１．Die castings</t>
    <phoneticPr fontId="2"/>
  </si>
  <si>
    <t>Dec.　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</si>
  <si>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</si>
  <si>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</si>
  <si>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Current Production Statistics Survey</t>
    <phoneticPr fontId="2"/>
  </si>
  <si>
    <t>　Total</t>
    <phoneticPr fontId="2"/>
  </si>
  <si>
    <t>＊Consumption</t>
    <phoneticPr fontId="2"/>
  </si>
  <si>
    <t>　　For general machinery</t>
    <phoneticPr fontId="2"/>
  </si>
  <si>
    <t>　　For general machinery</t>
    <phoneticPr fontId="2"/>
  </si>
  <si>
    <t>　For electrical machinery</t>
    <phoneticPr fontId="2"/>
  </si>
  <si>
    <t>　　　　　For automobiles</t>
    <phoneticPr fontId="2"/>
  </si>
  <si>
    <t>　 　　For motorcycles</t>
    <phoneticPr fontId="2"/>
  </si>
  <si>
    <t>　　　　　For others</t>
    <phoneticPr fontId="2"/>
  </si>
  <si>
    <t>　Ton</t>
    <phoneticPr fontId="2"/>
  </si>
  <si>
    <t>million yen</t>
    <phoneticPr fontId="2"/>
  </si>
  <si>
    <t>　　Ton</t>
    <phoneticPr fontId="2"/>
  </si>
  <si>
    <t>　Ton</t>
    <phoneticPr fontId="2"/>
  </si>
  <si>
    <t>　　Ton</t>
    <phoneticPr fontId="2"/>
  </si>
  <si>
    <t>million yen</t>
    <phoneticPr fontId="2"/>
  </si>
  <si>
    <t>　</t>
    <phoneticPr fontId="2"/>
  </si>
  <si>
    <t>Statistical classification None</t>
    <phoneticPr fontId="2"/>
  </si>
  <si>
    <r>
      <t>←</t>
    </r>
    <r>
      <rPr>
        <sz val="9"/>
        <rFont val="ＭＳ Ｐゴシック"/>
        <family val="3"/>
        <charset val="128"/>
      </rPr>
      <t>Total value of aluminum and zinc</t>
    </r>
    <phoneticPr fontId="2"/>
  </si>
  <si>
    <t>Statistical classification None</t>
    <phoneticPr fontId="2"/>
  </si>
  <si>
    <t>Statistical classification None</t>
    <phoneticPr fontId="2"/>
  </si>
  <si>
    <t>＊Indicates self consumption, and is within the total quantity.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</si>
  <si>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</si>
  <si>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</si>
  <si>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　　　　　　　Total</t>
    <phoneticPr fontId="2"/>
  </si>
  <si>
    <t>For electrical machinery</t>
    <phoneticPr fontId="2"/>
  </si>
  <si>
    <t>　　　For automobiles</t>
    <phoneticPr fontId="2"/>
  </si>
  <si>
    <t>　　 For motorcycles</t>
    <phoneticPr fontId="2"/>
  </si>
  <si>
    <t>Ton</t>
    <phoneticPr fontId="2"/>
  </si>
  <si>
    <t>　 　Ton</t>
    <phoneticPr fontId="2"/>
  </si>
  <si>
    <t xml:space="preserve"> 　　Ton</t>
    <phoneticPr fontId="2"/>
  </si>
  <si>
    <t>Current Production Statistics Survey</t>
    <phoneticPr fontId="2"/>
  </si>
  <si>
    <t>　　　　For others</t>
    <phoneticPr fontId="2"/>
  </si>
  <si>
    <t>million yen</t>
    <phoneticPr fontId="2"/>
  </si>
  <si>
    <t>Production statistics of die casting（Monthly report）</t>
    <phoneticPr fontId="2"/>
  </si>
  <si>
    <t>２．Aluminum alloy die castings</t>
    <phoneticPr fontId="2"/>
  </si>
  <si>
    <t>Mar.　</t>
    <phoneticPr fontId="2"/>
  </si>
  <si>
    <t>Apr. 　</t>
    <phoneticPr fontId="2"/>
  </si>
  <si>
    <t>Aug.　</t>
    <phoneticPr fontId="2"/>
  </si>
  <si>
    <t>Oct.　</t>
    <phoneticPr fontId="2"/>
  </si>
  <si>
    <t>Nov.　</t>
    <phoneticPr fontId="2"/>
  </si>
  <si>
    <t>Dec.　</t>
    <phoneticPr fontId="2"/>
  </si>
  <si>
    <t xml:space="preserve">     total</t>
    <phoneticPr fontId="2"/>
  </si>
  <si>
    <t>Same period last year</t>
    <phoneticPr fontId="2"/>
  </si>
  <si>
    <t>Share　　％</t>
    <phoneticPr fontId="2"/>
  </si>
  <si>
    <t>Year over year  ％</t>
    <phoneticPr fontId="2"/>
  </si>
  <si>
    <t>Mar.　</t>
    <phoneticPr fontId="2"/>
  </si>
  <si>
    <t>May.　</t>
    <phoneticPr fontId="2"/>
  </si>
  <si>
    <t>Sep.　</t>
    <phoneticPr fontId="2"/>
  </si>
  <si>
    <t>Oct.　</t>
    <phoneticPr fontId="2"/>
  </si>
  <si>
    <t>Dec.　</t>
    <phoneticPr fontId="2"/>
  </si>
  <si>
    <t>Same period last year</t>
    <phoneticPr fontId="2"/>
  </si>
  <si>
    <t>Share　　％</t>
    <phoneticPr fontId="2"/>
  </si>
  <si>
    <t>Year over year  ％</t>
    <phoneticPr fontId="2"/>
  </si>
  <si>
    <t>＊Total for monthly value are rounded off in each month and value for year total may not match.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</si>
  <si>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</si>
  <si>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</si>
  <si>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３．Zinc alloy die castings</t>
    <phoneticPr fontId="2"/>
  </si>
  <si>
    <t>Current Production Statistics Survey</t>
    <phoneticPr fontId="2"/>
  </si>
  <si>
    <t>　　　　　Total</t>
    <phoneticPr fontId="2"/>
  </si>
  <si>
    <t>＊Consumption</t>
    <phoneticPr fontId="2"/>
  </si>
  <si>
    <t>　For general machinery</t>
    <phoneticPr fontId="2"/>
  </si>
  <si>
    <t>　For general machinery</t>
    <phoneticPr fontId="2"/>
  </si>
  <si>
    <t>For electrical machinery</t>
    <phoneticPr fontId="2"/>
  </si>
  <si>
    <t>　　　For automobiles</t>
    <phoneticPr fontId="2"/>
  </si>
  <si>
    <t>　　　For motorcycles</t>
    <phoneticPr fontId="2"/>
  </si>
  <si>
    <t>　　　　For others</t>
    <phoneticPr fontId="2"/>
  </si>
  <si>
    <t>　　Ton</t>
    <phoneticPr fontId="2"/>
  </si>
  <si>
    <t>million yen</t>
    <phoneticPr fontId="2"/>
  </si>
  <si>
    <t>Ton</t>
    <phoneticPr fontId="2"/>
  </si>
  <si>
    <t>million yen</t>
    <phoneticPr fontId="2"/>
  </si>
  <si>
    <t>　　Ton</t>
    <phoneticPr fontId="2"/>
  </si>
  <si>
    <t>million yen</t>
    <phoneticPr fontId="2"/>
  </si>
  <si>
    <t>　</t>
    <phoneticPr fontId="2"/>
  </si>
  <si>
    <t>　　Ton</t>
    <phoneticPr fontId="2"/>
  </si>
  <si>
    <t>　　Ton</t>
    <phoneticPr fontId="2"/>
  </si>
  <si>
    <t>million yen</t>
    <phoneticPr fontId="2"/>
  </si>
  <si>
    <t>million yen</t>
    <phoneticPr fontId="2"/>
  </si>
  <si>
    <t>Apr. 　</t>
    <phoneticPr fontId="2"/>
  </si>
  <si>
    <t>Jul.　</t>
    <phoneticPr fontId="2"/>
  </si>
  <si>
    <t>Sep.　</t>
    <phoneticPr fontId="2"/>
  </si>
  <si>
    <t>Nov.　</t>
    <phoneticPr fontId="2"/>
  </si>
  <si>
    <t>Dec.　</t>
    <phoneticPr fontId="2"/>
  </si>
  <si>
    <t>Year over year  ％</t>
    <phoneticPr fontId="2"/>
  </si>
  <si>
    <t>May.　</t>
    <phoneticPr fontId="2"/>
  </si>
  <si>
    <t>Aug.　</t>
    <phoneticPr fontId="2"/>
  </si>
  <si>
    <t>Oct.　</t>
    <phoneticPr fontId="2"/>
  </si>
  <si>
    <t>Statistical classification None</t>
    <phoneticPr fontId="2"/>
  </si>
  <si>
    <t>４．Other die casting</t>
    <phoneticPr fontId="2"/>
  </si>
  <si>
    <t>For electrical machinery</t>
    <phoneticPr fontId="2"/>
  </si>
  <si>
    <t>　　For motorcycles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</si>
  <si>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</si>
  <si>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</si>
  <si>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Current Production Statistics Survey</t>
    <phoneticPr fontId="2"/>
  </si>
  <si>
    <t>　　　　　Total</t>
    <phoneticPr fontId="2"/>
  </si>
  <si>
    <t>＊Consumption</t>
    <phoneticPr fontId="2"/>
  </si>
  <si>
    <t>　　　For automobiles</t>
    <phoneticPr fontId="2"/>
  </si>
  <si>
    <t>　　　For others</t>
    <phoneticPr fontId="2"/>
  </si>
  <si>
    <t>　　Ton</t>
    <phoneticPr fontId="2"/>
  </si>
  <si>
    <t>million yen</t>
    <phoneticPr fontId="2"/>
  </si>
  <si>
    <t>Ton</t>
    <phoneticPr fontId="2"/>
  </si>
  <si>
    <t>　　Ton</t>
    <phoneticPr fontId="2"/>
  </si>
  <si>
    <t>million yen</t>
    <phoneticPr fontId="2"/>
  </si>
  <si>
    <t>May.　</t>
    <phoneticPr fontId="2"/>
  </si>
  <si>
    <t>Same period last year</t>
    <phoneticPr fontId="2"/>
  </si>
  <si>
    <t>Statistical classification None</t>
    <phoneticPr fontId="2"/>
  </si>
  <si>
    <t>Statistical classification None</t>
    <phoneticPr fontId="2"/>
  </si>
  <si>
    <t>Statistical classification None</t>
    <phoneticPr fontId="2"/>
  </si>
  <si>
    <t>　　Jan./2024</t>
    <phoneticPr fontId="2"/>
  </si>
  <si>
    <t>Jan./2024</t>
    <phoneticPr fontId="2"/>
  </si>
  <si>
    <t>　　Jan./2025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</si>
</sst>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_);\(0\)"/>
    <numFmt numFmtId="177" formatCode="0.0%"/>
    <numFmt numFmtId="178" formatCode="#,##0_ "/>
    <numFmt numFmtId="179" formatCode="0.0"/>
    <numFmt numFmtId="180" formatCode="#,##0;&quot;▲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5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1" fontId="0" fillId="0" borderId="0" xfId="0" applyNumberFormat="1"/>
    <xf numFmtId="41" fontId="0" fillId="0" borderId="5" xfId="0" applyNumberFormat="1" applyBorder="1"/>
    <xf numFmtId="177" fontId="0" fillId="0" borderId="0" xfId="1" applyNumberFormat="1" applyFont="1" applyBorder="1"/>
    <xf numFmtId="177" fontId="0" fillId="0" borderId="0" xfId="0" applyNumberFormat="1"/>
    <xf numFmtId="177" fontId="0" fillId="0" borderId="5" xfId="1" applyNumberFormat="1" applyFont="1" applyBorder="1"/>
    <xf numFmtId="177" fontId="0" fillId="0" borderId="5" xfId="0" applyNumberFormat="1" applyBorder="1"/>
    <xf numFmtId="0" fontId="0" fillId="0" borderId="6" xfId="0" applyBorder="1"/>
    <xf numFmtId="0" fontId="0" fillId="0" borderId="7" xfId="0" applyBorder="1"/>
    <xf numFmtId="177" fontId="0" fillId="0" borderId="7" xfId="0" applyNumberFormat="1" applyBorder="1"/>
    <xf numFmtId="177" fontId="0" fillId="0" borderId="8" xfId="0" applyNumberFormat="1" applyBorder="1"/>
    <xf numFmtId="0" fontId="4" fillId="0" borderId="7" xfId="0" applyFont="1" applyBorder="1"/>
    <xf numFmtId="0" fontId="0" fillId="0" borderId="9" xfId="0" applyBorder="1"/>
    <xf numFmtId="41" fontId="0" fillId="0" borderId="10" xfId="0" applyNumberFormat="1" applyBorder="1"/>
    <xf numFmtId="0" fontId="0" fillId="0" borderId="10" xfId="0" applyBorder="1"/>
    <xf numFmtId="177" fontId="0" fillId="0" borderId="10" xfId="0" applyNumberFormat="1" applyBorder="1"/>
    <xf numFmtId="0" fontId="0" fillId="0" borderId="1" xfId="0" applyBorder="1" applyAlignment="1">
      <alignment horizontal="right"/>
    </xf>
    <xf numFmtId="176" fontId="0" fillId="0" borderId="2" xfId="0" applyNumberFormat="1" applyBorder="1"/>
    <xf numFmtId="177" fontId="0" fillId="0" borderId="4" xfId="1" applyNumberFormat="1" applyFont="1" applyBorder="1"/>
    <xf numFmtId="41" fontId="0" fillId="0" borderId="0" xfId="0" applyNumberFormat="1" applyProtection="1">
      <protection locked="0"/>
    </xf>
    <xf numFmtId="41" fontId="0" fillId="0" borderId="5" xfId="0" applyNumberFormat="1" applyBorder="1" applyProtection="1">
      <protection locked="0"/>
    </xf>
    <xf numFmtId="41" fontId="0" fillId="0" borderId="10" xfId="0" applyNumberFormat="1" applyBorder="1" applyProtection="1">
      <protection locked="0"/>
    </xf>
    <xf numFmtId="0" fontId="0" fillId="2" borderId="4" xfId="0" applyFill="1" applyBorder="1"/>
    <xf numFmtId="0" fontId="0" fillId="2" borderId="0" xfId="0" applyFill="1"/>
    <xf numFmtId="41" fontId="0" fillId="2" borderId="0" xfId="0" applyNumberFormat="1" applyFill="1"/>
    <xf numFmtId="41" fontId="0" fillId="2" borderId="5" xfId="0" applyNumberFormat="1" applyFill="1" applyBorder="1"/>
    <xf numFmtId="41" fontId="0" fillId="2" borderId="10" xfId="0" applyNumberFormat="1" applyFill="1" applyBorder="1"/>
    <xf numFmtId="177" fontId="0" fillId="2" borderId="0" xfId="1" applyNumberFormat="1" applyFont="1" applyFill="1" applyBorder="1"/>
    <xf numFmtId="177" fontId="0" fillId="2" borderId="5" xfId="1" applyNumberFormat="1" applyFont="1" applyFill="1" applyBorder="1"/>
    <xf numFmtId="177" fontId="0" fillId="2" borderId="10" xfId="0" applyNumberFormat="1" applyFill="1" applyBorder="1"/>
    <xf numFmtId="177" fontId="0" fillId="2" borderId="0" xfId="0" applyNumberFormat="1" applyFill="1"/>
    <xf numFmtId="177" fontId="0" fillId="2" borderId="10" xfId="1" applyNumberFormat="1" applyFont="1" applyFill="1" applyBorder="1"/>
    <xf numFmtId="0" fontId="0" fillId="0" borderId="4" xfId="0" applyBorder="1" applyAlignment="1">
      <alignment horizontal="right"/>
    </xf>
    <xf numFmtId="41" fontId="0" fillId="0" borderId="0" xfId="0" applyNumberFormat="1" applyAlignment="1">
      <alignment horizontal="right"/>
    </xf>
    <xf numFmtId="41" fontId="6" fillId="0" borderId="0" xfId="0" applyNumberFormat="1" applyFont="1"/>
    <xf numFmtId="0" fontId="0" fillId="0" borderId="5" xfId="0" applyBorder="1" applyAlignment="1">
      <alignment horizontal="right"/>
    </xf>
    <xf numFmtId="41" fontId="0" fillId="0" borderId="5" xfId="0" applyNumberFormat="1" applyBorder="1" applyAlignment="1">
      <alignment horizontal="right"/>
    </xf>
    <xf numFmtId="41" fontId="6" fillId="0" borderId="10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 shrinkToFit="1"/>
    </xf>
    <xf numFmtId="178" fontId="0" fillId="0" borderId="0" xfId="0" applyNumberFormat="1" applyAlignment="1">
      <alignment horizontal="left" shrinkToFit="1"/>
    </xf>
    <xf numFmtId="178" fontId="0" fillId="0" borderId="0" xfId="0" applyNumberFormat="1" applyAlignment="1">
      <alignment horizontal="right"/>
    </xf>
    <xf numFmtId="178" fontId="0" fillId="0" borderId="0" xfId="0" applyNumberFormat="1"/>
    <xf numFmtId="41" fontId="1" fillId="2" borderId="0" xfId="0" applyNumberFormat="1" applyFont="1" applyFill="1"/>
    <xf numFmtId="41" fontId="1" fillId="2" borderId="5" xfId="0" applyNumberFormat="1" applyFont="1" applyFill="1" applyBorder="1"/>
    <xf numFmtId="177" fontId="1" fillId="2" borderId="0" xfId="1" applyNumberFormat="1" applyFont="1" applyFill="1" applyBorder="1"/>
    <xf numFmtId="177" fontId="1" fillId="2" borderId="5" xfId="1" applyNumberFormat="1" applyFont="1" applyFill="1" applyBorder="1"/>
    <xf numFmtId="177" fontId="1" fillId="0" borderId="7" xfId="0" applyNumberFormat="1" applyFont="1" applyBorder="1"/>
    <xf numFmtId="0" fontId="0" fillId="0" borderId="0" xfId="0" applyAlignment="1" applyProtection="1">
      <alignment horizontal="center"/>
      <protection locked="0"/>
    </xf>
    <xf numFmtId="177" fontId="7" fillId="0" borderId="0" xfId="1" applyNumberFormat="1" applyFont="1" applyBorder="1"/>
    <xf numFmtId="177" fontId="7" fillId="0" borderId="5" xfId="1" applyNumberFormat="1" applyFont="1" applyBorder="1"/>
    <xf numFmtId="0" fontId="7" fillId="0" borderId="0" xfId="0" applyFont="1"/>
    <xf numFmtId="177" fontId="7" fillId="0" borderId="7" xfId="0" applyNumberFormat="1" applyFont="1" applyBorder="1"/>
    <xf numFmtId="177" fontId="7" fillId="0" borderId="8" xfId="0" applyNumberFormat="1" applyFont="1" applyBorder="1"/>
    <xf numFmtId="177" fontId="7" fillId="0" borderId="11" xfId="0" applyNumberFormat="1" applyFont="1" applyBorder="1"/>
    <xf numFmtId="41" fontId="8" fillId="2" borderId="0" xfId="0" applyNumberFormat="1" applyFont="1" applyFill="1"/>
    <xf numFmtId="41" fontId="8" fillId="2" borderId="5" xfId="0" applyNumberFormat="1" applyFont="1" applyFill="1" applyBorder="1"/>
    <xf numFmtId="41" fontId="7" fillId="0" borderId="0" xfId="0" applyNumberFormat="1" applyFont="1"/>
    <xf numFmtId="41" fontId="7" fillId="0" borderId="5" xfId="0" applyNumberFormat="1" applyFont="1" applyBorder="1"/>
    <xf numFmtId="41" fontId="7" fillId="0" borderId="10" xfId="0" applyNumberFormat="1" applyFont="1" applyBorder="1"/>
    <xf numFmtId="177" fontId="7" fillId="2" borderId="0" xfId="1" applyNumberFormat="1" applyFont="1" applyFill="1" applyBorder="1"/>
    <xf numFmtId="177" fontId="7" fillId="2" borderId="5" xfId="1" applyNumberFormat="1" applyFont="1" applyFill="1" applyBorder="1"/>
    <xf numFmtId="177" fontId="7" fillId="2" borderId="10" xfId="1" applyNumberFormat="1" applyFont="1" applyFill="1" applyBorder="1"/>
    <xf numFmtId="0" fontId="7" fillId="2" borderId="0" xfId="0" applyFont="1" applyFill="1"/>
    <xf numFmtId="177" fontId="1" fillId="0" borderId="0" xfId="1" applyNumberFormat="1" applyFont="1" applyBorder="1"/>
    <xf numFmtId="177" fontId="1" fillId="0" borderId="5" xfId="1" applyNumberFormat="1" applyFont="1" applyBorder="1"/>
    <xf numFmtId="177" fontId="1" fillId="0" borderId="10" xfId="1" applyNumberFormat="1" applyFont="1" applyBorder="1"/>
    <xf numFmtId="177" fontId="0" fillId="0" borderId="11" xfId="0" applyNumberFormat="1" applyBorder="1"/>
    <xf numFmtId="0" fontId="0" fillId="3" borderId="4" xfId="0" applyFill="1" applyBorder="1" applyAlignment="1">
      <alignment horizontal="right"/>
    </xf>
    <xf numFmtId="176" fontId="0" fillId="3" borderId="0" xfId="0" applyNumberFormat="1" applyFill="1" applyAlignment="1">
      <alignment horizontal="center"/>
    </xf>
    <xf numFmtId="41" fontId="0" fillId="3" borderId="0" xfId="0" applyNumberFormat="1" applyFill="1"/>
    <xf numFmtId="41" fontId="0" fillId="3" borderId="5" xfId="0" applyNumberFormat="1" applyFill="1" applyBorder="1"/>
    <xf numFmtId="41" fontId="0" fillId="3" borderId="10" xfId="0" applyNumberFormat="1" applyFill="1" applyBorder="1"/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41" fontId="0" fillId="3" borderId="0" xfId="0" applyNumberFormat="1" applyFill="1" applyAlignment="1">
      <alignment shrinkToFit="1"/>
    </xf>
    <xf numFmtId="41" fontId="0" fillId="3" borderId="0" xfId="0" applyNumberFormat="1" applyFill="1" applyAlignment="1">
      <alignment horizontal="right"/>
    </xf>
    <xf numFmtId="41" fontId="0" fillId="3" borderId="5" xfId="0" applyNumberFormat="1" applyFill="1" applyBorder="1" applyAlignment="1">
      <alignment horizontal="right"/>
    </xf>
    <xf numFmtId="0" fontId="0" fillId="3" borderId="0" xfId="0" applyFill="1" applyAlignment="1">
      <alignment horizontal="left" shrinkToFit="1"/>
    </xf>
    <xf numFmtId="41" fontId="0" fillId="3" borderId="0" xfId="0" applyNumberFormat="1" applyFill="1" applyProtection="1">
      <protection locked="0"/>
    </xf>
    <xf numFmtId="41" fontId="0" fillId="3" borderId="5" xfId="0" applyNumberFormat="1" applyFill="1" applyBorder="1" applyProtection="1">
      <protection locked="0"/>
    </xf>
    <xf numFmtId="0" fontId="0" fillId="3" borderId="0" xfId="0" applyFill="1" applyAlignment="1">
      <alignment horizontal="center"/>
    </xf>
    <xf numFmtId="41" fontId="0" fillId="3" borderId="0" xfId="0" applyNumberFormat="1" applyFill="1" applyAlignment="1">
      <alignment horizontal="left" shrinkToFit="1"/>
    </xf>
    <xf numFmtId="0" fontId="0" fillId="3" borderId="0" xfId="0" applyFill="1" applyAlignment="1">
      <alignment horizontal="right"/>
    </xf>
    <xf numFmtId="0" fontId="0" fillId="3" borderId="5" xfId="0" applyFill="1" applyBorder="1" applyAlignment="1">
      <alignment horizontal="right"/>
    </xf>
    <xf numFmtId="176" fontId="0" fillId="0" borderId="0" xfId="0" applyNumberFormat="1" applyAlignment="1">
      <alignment horizontal="center"/>
    </xf>
    <xf numFmtId="178" fontId="0" fillId="0" borderId="0" xfId="0" applyNumberFormat="1" applyProtection="1">
      <protection locked="0"/>
    </xf>
    <xf numFmtId="178" fontId="0" fillId="0" borderId="5" xfId="0" applyNumberFormat="1" applyBorder="1" applyProtection="1">
      <protection locked="0"/>
    </xf>
    <xf numFmtId="178" fontId="0" fillId="0" borderId="10" xfId="0" applyNumberFormat="1" applyBorder="1" applyProtection="1">
      <protection locked="0"/>
    </xf>
    <xf numFmtId="0" fontId="0" fillId="0" borderId="0" xfId="0" applyProtection="1">
      <protection locked="0"/>
    </xf>
    <xf numFmtId="178" fontId="0" fillId="0" borderId="10" xfId="0" applyNumberFormat="1" applyBorder="1"/>
    <xf numFmtId="178" fontId="0" fillId="0" borderId="5" xfId="0" applyNumberFormat="1" applyBorder="1"/>
    <xf numFmtId="178" fontId="0" fillId="3" borderId="0" xfId="0" applyNumberFormat="1" applyFill="1"/>
    <xf numFmtId="178" fontId="0" fillId="3" borderId="10" xfId="0" applyNumberFormat="1" applyFill="1" applyBorder="1"/>
    <xf numFmtId="178" fontId="0" fillId="3" borderId="5" xfId="0" applyNumberFormat="1" applyFill="1" applyBorder="1"/>
    <xf numFmtId="41" fontId="0" fillId="3" borderId="10" xfId="0" applyNumberFormat="1" applyFill="1" applyBorder="1" applyProtection="1">
      <protection locked="0"/>
    </xf>
    <xf numFmtId="176" fontId="0" fillId="0" borderId="0" xfId="0" applyNumberFormat="1"/>
    <xf numFmtId="41" fontId="0" fillId="0" borderId="0" xfId="0" applyNumberFormat="1" applyAlignment="1">
      <alignment shrinkToFit="1"/>
    </xf>
    <xf numFmtId="176" fontId="0" fillId="3" borderId="0" xfId="0" applyNumberFormat="1" applyFill="1"/>
    <xf numFmtId="0" fontId="0" fillId="3" borderId="5" xfId="0" applyFill="1" applyBorder="1"/>
    <xf numFmtId="0" fontId="0" fillId="0" borderId="10" xfId="0" applyBorder="1" applyAlignment="1">
      <alignment horizontal="left" shrinkToFit="1"/>
    </xf>
    <xf numFmtId="0" fontId="0" fillId="0" borderId="4" xfId="0" applyBorder="1" applyAlignment="1">
      <alignment horizontal="left" shrinkToFit="1"/>
    </xf>
    <xf numFmtId="41" fontId="0" fillId="3" borderId="10" xfId="0" applyNumberFormat="1" applyFill="1" applyBorder="1" applyAlignment="1">
      <alignment shrinkToFit="1"/>
    </xf>
    <xf numFmtId="41" fontId="0" fillId="3" borderId="0" xfId="0" applyNumberFormat="1" applyFill="1" applyAlignment="1">
      <alignment horizontal="right" shrinkToFit="1"/>
    </xf>
    <xf numFmtId="41" fontId="0" fillId="3" borderId="5" xfId="0" applyNumberFormat="1" applyFill="1" applyBorder="1" applyAlignment="1">
      <alignment horizontal="right" shrinkToFit="1"/>
    </xf>
    <xf numFmtId="0" fontId="0" fillId="3" borderId="10" xfId="0" applyFill="1" applyBorder="1" applyAlignment="1">
      <alignment horizontal="left" shrinkToFit="1"/>
    </xf>
    <xf numFmtId="0" fontId="0" fillId="3" borderId="10" xfId="0" applyFill="1" applyBorder="1"/>
    <xf numFmtId="0" fontId="6" fillId="3" borderId="10" xfId="0" applyFont="1" applyFill="1" applyBorder="1" applyAlignment="1">
      <alignment horizontal="left" shrinkToFit="1"/>
    </xf>
    <xf numFmtId="179" fontId="0" fillId="0" borderId="0" xfId="0" applyNumberFormat="1"/>
    <xf numFmtId="41" fontId="6" fillId="3" borderId="10" xfId="0" applyNumberFormat="1" applyFont="1" applyFill="1" applyBorder="1"/>
    <xf numFmtId="41" fontId="6" fillId="3" borderId="0" xfId="0" applyNumberFormat="1" applyFont="1" applyFill="1"/>
    <xf numFmtId="0" fontId="5" fillId="0" borderId="0" xfId="0" applyFont="1"/>
    <xf numFmtId="0" fontId="4" fillId="0" borderId="7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0" xfId="0" applyFont="1"/>
    <xf numFmtId="0" fontId="5" fillId="0" borderId="9" xfId="0" applyFont="1" applyBorder="1"/>
    <xf numFmtId="0" fontId="0" fillId="0" borderId="7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4" borderId="4" xfId="0" applyFill="1" applyBorder="1" applyAlignment="1">
      <alignment horizontal="right"/>
    </xf>
    <xf numFmtId="0" fontId="0" fillId="4" borderId="0" xfId="0" applyFill="1" applyAlignment="1" applyProtection="1">
      <alignment horizontal="center"/>
      <protection locked="0"/>
    </xf>
    <xf numFmtId="41" fontId="0" fillId="4" borderId="0" xfId="0" applyNumberFormat="1" applyFill="1"/>
    <xf numFmtId="41" fontId="0" fillId="4" borderId="5" xfId="0" applyNumberFormat="1" applyFill="1" applyBorder="1"/>
    <xf numFmtId="41" fontId="0" fillId="4" borderId="10" xfId="0" applyNumberFormat="1" applyFill="1" applyBorder="1"/>
    <xf numFmtId="0" fontId="0" fillId="3" borderId="6" xfId="0" applyFill="1" applyBorder="1" applyAlignment="1">
      <alignment horizontal="right"/>
    </xf>
    <xf numFmtId="0" fontId="0" fillId="3" borderId="7" xfId="0" applyFill="1" applyBorder="1" applyAlignment="1" applyProtection="1">
      <alignment horizontal="center"/>
      <protection locked="0"/>
    </xf>
    <xf numFmtId="41" fontId="0" fillId="3" borderId="7" xfId="0" applyNumberFormat="1" applyFill="1" applyBorder="1"/>
    <xf numFmtId="41" fontId="0" fillId="3" borderId="8" xfId="0" applyNumberFormat="1" applyFill="1" applyBorder="1"/>
    <xf numFmtId="41" fontId="0" fillId="3" borderId="11" xfId="0" applyNumberFormat="1" applyFill="1" applyBorder="1"/>
    <xf numFmtId="0" fontId="0" fillId="4" borderId="0" xfId="0" applyFill="1"/>
    <xf numFmtId="0" fontId="0" fillId="3" borderId="7" xfId="0" applyFill="1" applyBorder="1"/>
    <xf numFmtId="0" fontId="0" fillId="4" borderId="5" xfId="0" applyFill="1" applyBorder="1"/>
    <xf numFmtId="0" fontId="0" fillId="3" borderId="8" xfId="0" applyFill="1" applyBorder="1"/>
    <xf numFmtId="41" fontId="0" fillId="5" borderId="0" xfId="0" applyNumberFormat="1" applyFill="1" applyAlignment="1">
      <alignment horizontal="right" shrinkToFit="1"/>
    </xf>
    <xf numFmtId="41" fontId="0" fillId="5" borderId="5" xfId="0" applyNumberFormat="1" applyFill="1" applyBorder="1" applyAlignment="1">
      <alignment horizontal="right"/>
    </xf>
    <xf numFmtId="41" fontId="0" fillId="5" borderId="0" xfId="0" applyNumberFormat="1" applyFill="1"/>
    <xf numFmtId="41" fontId="0" fillId="5" borderId="5" xfId="0" applyNumberFormat="1" applyFill="1" applyBorder="1"/>
    <xf numFmtId="41" fontId="0" fillId="0" borderId="0" xfId="0" applyNumberFormat="1" applyAlignment="1">
      <alignment vertical="center"/>
    </xf>
    <xf numFmtId="177" fontId="1" fillId="0" borderId="11" xfId="0" applyNumberFormat="1" applyFont="1" applyBorder="1"/>
    <xf numFmtId="38" fontId="0" fillId="3" borderId="0" xfId="0" applyNumberFormat="1" applyFill="1"/>
    <xf numFmtId="38" fontId="0" fillId="0" borderId="0" xfId="0" applyNumberFormat="1"/>
    <xf numFmtId="38" fontId="0" fillId="4" borderId="0" xfId="0" applyNumberFormat="1" applyFill="1"/>
    <xf numFmtId="41" fontId="0" fillId="0" borderId="4" xfId="0" applyNumberFormat="1" applyBorder="1"/>
    <xf numFmtId="180" fontId="0" fillId="3" borderId="0" xfId="0" applyNumberFormat="1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0" fillId="3" borderId="5" xfId="0" applyFill="1" applyBorder="1" applyAlignment="1">
      <alignment horizontal="center" shrinkToFit="1"/>
    </xf>
    <xf numFmtId="41" fontId="1" fillId="2" borderId="4" xfId="0" applyNumberFormat="1" applyFont="1" applyFill="1" applyBorder="1"/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80"/>
  <sheetViews>
    <sheetView view="pageBreakPreview" topLeftCell="A21" zoomScale="83" zoomScaleNormal="100" zoomScaleSheetLayoutView="83" workbookViewId="0">
      <selection activeCell="I43" sqref="I43"/>
    </sheetView>
  </sheetViews>
  <sheetFormatPr defaultRowHeight="13.2" x14ac:dyDescent="0.2"/>
  <cols>
    <col min="1" max="1" width="13.44140625" customWidth="1"/>
    <col min="2" max="2" width="5.88671875" customWidth="1"/>
    <col min="3" max="3" width="10.77734375" customWidth="1"/>
    <col min="4" max="5" width="9.109375" bestFit="1" customWidth="1"/>
    <col min="7" max="7" width="8.88671875" customWidth="1"/>
    <col min="8" max="8" width="6.21875" customWidth="1"/>
    <col min="9" max="10" width="8.88671875" customWidth="1"/>
    <col min="11" max="11" width="6.21875" customWidth="1"/>
    <col min="12" max="12" width="12.77734375" bestFit="1" customWidth="1"/>
    <col min="13" max="13" width="9.44140625" bestFit="1" customWidth="1"/>
    <col min="14" max="14" width="6.21875" customWidth="1"/>
    <col min="17" max="17" width="6.21875" customWidth="1"/>
    <col min="19" max="19" width="10.77734375" customWidth="1"/>
  </cols>
  <sheetData>
    <row r="1" spans="1:19" ht="16.2" x14ac:dyDescent="0.2">
      <c r="A1" s="1" t="s">
        <v>5</v>
      </c>
      <c r="N1" t="s">
        <v>39</v>
      </c>
    </row>
    <row r="2" spans="1:19" x14ac:dyDescent="0.2">
      <c r="N2" s="121" t="s">
        <v>40</v>
      </c>
    </row>
    <row r="3" spans="1:19" x14ac:dyDescent="0.2">
      <c r="A3" t="s">
        <v>37</v>
      </c>
      <c r="N3" s="121" t="s">
        <v>41</v>
      </c>
    </row>
    <row r="4" spans="1:19" x14ac:dyDescent="0.2">
      <c r="A4" s="2"/>
      <c r="B4" s="3"/>
      <c r="C4" s="152" t="s">
        <v>42</v>
      </c>
      <c r="D4" s="153"/>
      <c r="E4" s="122" t="s">
        <v>43</v>
      </c>
      <c r="F4" s="3" t="s">
        <v>45</v>
      </c>
      <c r="G4" s="3"/>
      <c r="H4" s="3"/>
      <c r="I4" s="3" t="s">
        <v>46</v>
      </c>
      <c r="J4" s="3"/>
      <c r="K4" s="3"/>
      <c r="L4" s="3" t="s">
        <v>47</v>
      </c>
      <c r="M4" s="3"/>
      <c r="N4" s="3"/>
      <c r="O4" s="3" t="s">
        <v>48</v>
      </c>
      <c r="P4" s="3"/>
      <c r="Q4" s="3"/>
      <c r="R4" s="3" t="s">
        <v>49</v>
      </c>
      <c r="S4" s="4"/>
    </row>
    <row r="5" spans="1:19" x14ac:dyDescent="0.2">
      <c r="A5" s="13"/>
      <c r="B5" s="118"/>
      <c r="C5" s="123" t="s">
        <v>53</v>
      </c>
      <c r="D5" s="124" t="s">
        <v>55</v>
      </c>
      <c r="E5" s="125" t="s">
        <v>53</v>
      </c>
      <c r="F5" s="123" t="s">
        <v>54</v>
      </c>
      <c r="G5" s="126" t="s">
        <v>55</v>
      </c>
      <c r="H5" s="14"/>
      <c r="I5" s="123" t="s">
        <v>54</v>
      </c>
      <c r="J5" s="126" t="s">
        <v>55</v>
      </c>
      <c r="K5" s="14" t="s">
        <v>56</v>
      </c>
      <c r="L5" s="123" t="s">
        <v>54</v>
      </c>
      <c r="M5" s="126" t="s">
        <v>55</v>
      </c>
      <c r="N5" s="14" t="s">
        <v>56</v>
      </c>
      <c r="O5" s="123" t="s">
        <v>54</v>
      </c>
      <c r="P5" s="126" t="s">
        <v>55</v>
      </c>
      <c r="Q5" s="14"/>
      <c r="R5" s="123" t="s">
        <v>52</v>
      </c>
      <c r="S5" s="124" t="s">
        <v>55</v>
      </c>
    </row>
    <row r="6" spans="1:19" x14ac:dyDescent="0.2">
      <c r="A6" s="38">
        <v>2012</v>
      </c>
      <c r="B6" s="91"/>
      <c r="C6" s="7">
        <v>1006286</v>
      </c>
      <c r="D6" s="8">
        <v>580614</v>
      </c>
      <c r="E6" s="19">
        <v>331416</v>
      </c>
      <c r="F6" s="40"/>
      <c r="G6" s="7"/>
      <c r="H6" s="7"/>
      <c r="I6" s="40"/>
      <c r="J6" s="7"/>
      <c r="K6" s="7"/>
      <c r="L6" s="7">
        <v>875397</v>
      </c>
      <c r="M6" s="7">
        <v>479190</v>
      </c>
      <c r="N6" s="7"/>
      <c r="O6" s="7"/>
      <c r="P6" s="7"/>
      <c r="Q6" s="7"/>
      <c r="R6" s="40"/>
      <c r="S6" s="8"/>
    </row>
    <row r="7" spans="1:19" x14ac:dyDescent="0.2">
      <c r="A7" s="74">
        <v>2013</v>
      </c>
      <c r="B7" s="75"/>
      <c r="C7" s="76">
        <v>984842</v>
      </c>
      <c r="D7" s="77">
        <v>568674</v>
      </c>
      <c r="E7" s="78">
        <v>318326</v>
      </c>
      <c r="F7" s="76"/>
      <c r="G7" s="76"/>
      <c r="H7" s="76"/>
      <c r="I7" s="76"/>
      <c r="J7" s="76"/>
      <c r="K7" s="76"/>
      <c r="L7" s="76">
        <v>864456</v>
      </c>
      <c r="M7" s="76">
        <v>473552</v>
      </c>
      <c r="N7" s="76"/>
      <c r="O7" s="76"/>
      <c r="P7" s="76"/>
      <c r="Q7" s="76"/>
      <c r="R7" s="76"/>
      <c r="S7" s="77"/>
    </row>
    <row r="8" spans="1:19" x14ac:dyDescent="0.2">
      <c r="A8" s="38">
        <v>2014</v>
      </c>
      <c r="B8" s="91"/>
      <c r="C8" s="7">
        <v>1001099</v>
      </c>
      <c r="D8" s="8">
        <v>587431</v>
      </c>
      <c r="E8" s="19">
        <v>326224</v>
      </c>
      <c r="F8" s="103"/>
      <c r="G8" s="7"/>
      <c r="H8" s="7"/>
      <c r="I8" s="103"/>
      <c r="J8" s="7"/>
      <c r="K8" s="7"/>
      <c r="L8" s="7">
        <v>881299</v>
      </c>
      <c r="M8" s="7">
        <v>491586</v>
      </c>
      <c r="N8" s="7"/>
      <c r="O8" s="7"/>
      <c r="P8" s="7"/>
      <c r="Q8" s="7"/>
      <c r="R8" s="103"/>
      <c r="S8" s="8"/>
    </row>
    <row r="9" spans="1:19" x14ac:dyDescent="0.2">
      <c r="A9" s="74">
        <v>2015</v>
      </c>
      <c r="B9" s="80"/>
      <c r="C9" s="76">
        <v>977481</v>
      </c>
      <c r="D9" s="77">
        <v>584814</v>
      </c>
      <c r="E9" s="78">
        <v>310885</v>
      </c>
      <c r="F9" s="81"/>
      <c r="G9" s="82"/>
      <c r="H9" s="76"/>
      <c r="I9" s="81"/>
      <c r="J9" s="82"/>
      <c r="K9" s="76"/>
      <c r="L9" s="76">
        <v>860253</v>
      </c>
      <c r="M9" s="76">
        <v>488010</v>
      </c>
      <c r="N9" s="76"/>
      <c r="O9" s="76"/>
      <c r="P9" s="76"/>
      <c r="Q9" s="76"/>
      <c r="R9" s="81"/>
      <c r="S9" s="83"/>
    </row>
    <row r="10" spans="1:19" x14ac:dyDescent="0.2">
      <c r="A10" s="38">
        <v>2016</v>
      </c>
      <c r="B10" s="54"/>
      <c r="C10" s="92">
        <v>983536</v>
      </c>
      <c r="D10" s="93">
        <v>574617</v>
      </c>
      <c r="E10" s="94">
        <v>314534</v>
      </c>
      <c r="F10" s="45"/>
      <c r="G10" s="39"/>
      <c r="H10" s="25"/>
      <c r="I10" s="45"/>
      <c r="J10" s="39"/>
      <c r="K10" s="92"/>
      <c r="L10" s="92">
        <v>870645</v>
      </c>
      <c r="M10" s="92">
        <v>483674</v>
      </c>
      <c r="N10" s="95"/>
      <c r="O10" s="95"/>
      <c r="P10" s="25"/>
      <c r="Q10" s="25"/>
      <c r="R10" s="45"/>
      <c r="S10" s="26"/>
    </row>
    <row r="11" spans="1:19" x14ac:dyDescent="0.2">
      <c r="A11" s="74">
        <v>2017</v>
      </c>
      <c r="B11" s="87"/>
      <c r="C11" s="76">
        <v>1043558</v>
      </c>
      <c r="D11" s="76">
        <v>610299</v>
      </c>
      <c r="E11" s="78">
        <v>325570.88199999998</v>
      </c>
      <c r="F11" s="88"/>
      <c r="G11" s="82"/>
      <c r="H11" s="76"/>
      <c r="I11" s="88"/>
      <c r="J11" s="82"/>
      <c r="K11" s="76"/>
      <c r="L11" s="76">
        <v>920769.55299999996</v>
      </c>
      <c r="M11" s="76">
        <v>510683.473</v>
      </c>
      <c r="N11" s="76"/>
      <c r="O11" s="89"/>
      <c r="P11" s="89"/>
      <c r="Q11" s="89"/>
      <c r="R11" s="84"/>
      <c r="S11" s="90"/>
    </row>
    <row r="12" spans="1:19" x14ac:dyDescent="0.2">
      <c r="A12" s="38">
        <v>2018</v>
      </c>
      <c r="B12" s="54"/>
      <c r="C12" s="7">
        <v>1074521.6839999999</v>
      </c>
      <c r="D12" s="8">
        <v>640866.57299999997</v>
      </c>
      <c r="E12" s="19">
        <v>324524.57</v>
      </c>
      <c r="F12" s="7"/>
      <c r="G12" s="7"/>
      <c r="H12" s="7"/>
      <c r="I12" s="7"/>
      <c r="J12" s="7"/>
      <c r="K12" s="7"/>
      <c r="L12" s="7">
        <v>950956.04099999997</v>
      </c>
      <c r="M12" s="7">
        <v>536567.576</v>
      </c>
      <c r="N12" s="7"/>
      <c r="O12" s="7"/>
      <c r="P12" s="7"/>
      <c r="Q12" s="7"/>
      <c r="R12" s="7"/>
      <c r="S12" s="8"/>
    </row>
    <row r="13" spans="1:19" x14ac:dyDescent="0.2">
      <c r="A13" s="74">
        <v>2019</v>
      </c>
      <c r="B13" s="80"/>
      <c r="C13" s="76">
        <v>1022064.304</v>
      </c>
      <c r="D13" s="77">
        <v>623522.59299999999</v>
      </c>
      <c r="E13" s="78">
        <v>319018.16800000001</v>
      </c>
      <c r="F13" s="76"/>
      <c r="G13" s="76"/>
      <c r="H13" s="76"/>
      <c r="I13" s="76"/>
      <c r="J13" s="76"/>
      <c r="K13" s="76"/>
      <c r="L13" s="76">
        <v>905000.05900000001</v>
      </c>
      <c r="M13" s="76">
        <v>524789.53600000008</v>
      </c>
      <c r="N13" s="76"/>
      <c r="O13" s="76"/>
      <c r="P13" s="76"/>
      <c r="Q13" s="76"/>
      <c r="R13" s="76"/>
      <c r="S13" s="77"/>
    </row>
    <row r="14" spans="1:19" x14ac:dyDescent="0.2">
      <c r="A14" s="38">
        <v>2020</v>
      </c>
      <c r="B14" s="54"/>
      <c r="C14" s="7">
        <v>839131.24600000004</v>
      </c>
      <c r="D14" s="8">
        <v>524478.73899999994</v>
      </c>
      <c r="E14" s="19">
        <v>269618.73499999999</v>
      </c>
      <c r="F14" s="7"/>
      <c r="G14" s="7"/>
      <c r="H14" s="7"/>
      <c r="I14" s="7"/>
      <c r="J14" s="7"/>
      <c r="K14" s="7"/>
      <c r="L14" s="7">
        <v>742331.76599999995</v>
      </c>
      <c r="M14" s="7">
        <v>441259.50499999995</v>
      </c>
      <c r="N14" s="7"/>
      <c r="O14" s="7"/>
      <c r="P14" s="7"/>
      <c r="Q14" s="7"/>
      <c r="R14" s="7"/>
      <c r="S14" s="8"/>
    </row>
    <row r="15" spans="1:19" x14ac:dyDescent="0.2">
      <c r="A15" s="74">
        <v>2021</v>
      </c>
      <c r="B15" s="80"/>
      <c r="C15" s="76">
        <v>925286</v>
      </c>
      <c r="D15" s="77">
        <v>606752</v>
      </c>
      <c r="E15" s="78">
        <v>295845</v>
      </c>
      <c r="F15" s="76"/>
      <c r="G15" s="76"/>
      <c r="H15" s="76"/>
      <c r="I15" s="76"/>
      <c r="J15" s="76"/>
      <c r="K15" s="76"/>
      <c r="L15" s="76">
        <v>807046.87100000004</v>
      </c>
      <c r="M15" s="76">
        <v>501721.06900000002</v>
      </c>
      <c r="N15" s="76"/>
      <c r="O15" s="76"/>
      <c r="P15" s="76"/>
      <c r="Q15" s="76"/>
      <c r="R15" s="76"/>
      <c r="S15" s="77"/>
    </row>
    <row r="16" spans="1:19" x14ac:dyDescent="0.2">
      <c r="A16" s="127">
        <v>2022</v>
      </c>
      <c r="B16" s="128"/>
      <c r="C16" s="129">
        <v>894289.09400000004</v>
      </c>
      <c r="D16" s="130">
        <v>647516.16800000006</v>
      </c>
      <c r="E16" s="131">
        <v>291038.77600000001</v>
      </c>
      <c r="F16" s="129"/>
      <c r="G16" s="129"/>
      <c r="H16" s="129"/>
      <c r="I16" s="129"/>
      <c r="J16" s="129"/>
      <c r="K16" s="129"/>
      <c r="L16" s="129">
        <v>778386.32400000002</v>
      </c>
      <c r="M16" s="129">
        <v>536157.04299999995</v>
      </c>
      <c r="N16" s="129"/>
      <c r="O16" s="129"/>
      <c r="P16" s="129"/>
      <c r="Q16" s="129"/>
      <c r="R16" s="129"/>
      <c r="S16" s="130"/>
    </row>
    <row r="17" spans="1:19" x14ac:dyDescent="0.2">
      <c r="A17" s="132">
        <v>2023</v>
      </c>
      <c r="B17" s="133"/>
      <c r="C17" s="134">
        <v>961948.91099999985</v>
      </c>
      <c r="D17" s="135">
        <v>718431.82000000007</v>
      </c>
      <c r="E17" s="136">
        <v>302949.14200000005</v>
      </c>
      <c r="F17" s="134"/>
      <c r="G17" s="134"/>
      <c r="H17" s="134"/>
      <c r="I17" s="134"/>
      <c r="J17" s="134"/>
      <c r="K17" s="134"/>
      <c r="L17" s="134">
        <v>850654.38199999998</v>
      </c>
      <c r="M17" s="134">
        <v>610700.31700000004</v>
      </c>
      <c r="N17" s="134"/>
      <c r="O17" s="134"/>
      <c r="P17" s="134"/>
      <c r="Q17" s="134"/>
      <c r="R17" s="134"/>
      <c r="S17" s="135"/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149</v>
      </c>
      <c r="B19" s="79"/>
      <c r="C19" s="76">
        <v>68118.390999999989</v>
      </c>
      <c r="D19" s="76">
        <v>50962.334999999999</v>
      </c>
      <c r="E19" s="78">
        <v>19909.383999999998</v>
      </c>
      <c r="F19" s="154" t="s">
        <v>57</v>
      </c>
      <c r="G19" s="155"/>
      <c r="H19" s="76"/>
      <c r="I19" s="155" t="s">
        <v>57</v>
      </c>
      <c r="J19" s="155"/>
      <c r="K19" s="82"/>
      <c r="L19" s="82">
        <v>60205.29</v>
      </c>
      <c r="M19" s="82">
        <v>43259.421000000002</v>
      </c>
      <c r="N19" s="79" t="s">
        <v>58</v>
      </c>
      <c r="O19" s="89"/>
      <c r="P19" s="82"/>
      <c r="Q19" s="82"/>
      <c r="R19" s="155" t="s">
        <v>59</v>
      </c>
      <c r="S19" s="156"/>
    </row>
    <row r="20" spans="1:19" x14ac:dyDescent="0.2">
      <c r="A20" s="119" t="s">
        <v>7</v>
      </c>
      <c r="C20" s="7">
        <v>73710.236000000004</v>
      </c>
      <c r="D20" s="7">
        <v>56001.481999999996</v>
      </c>
      <c r="E20" s="19">
        <v>22340.144</v>
      </c>
      <c r="F20" s="7"/>
      <c r="G20" s="7"/>
      <c r="H20" s="7"/>
      <c r="I20" s="7"/>
      <c r="J20" s="7"/>
      <c r="K20" s="7"/>
      <c r="L20" s="39">
        <v>65164.525000000001</v>
      </c>
      <c r="M20" s="39">
        <v>47657.992999999995</v>
      </c>
      <c r="N20" s="7"/>
      <c r="O20" s="7"/>
      <c r="P20" s="7"/>
      <c r="Q20" s="7"/>
      <c r="R20" s="7"/>
      <c r="S20" s="41"/>
    </row>
    <row r="21" spans="1:19" x14ac:dyDescent="0.2">
      <c r="A21" s="120" t="s">
        <v>9</v>
      </c>
      <c r="B21" s="79"/>
      <c r="C21" s="76">
        <v>75015.866000000009</v>
      </c>
      <c r="D21" s="77">
        <v>57219.464999999997</v>
      </c>
      <c r="E21" s="78">
        <v>23511.603999999999</v>
      </c>
      <c r="F21" s="76"/>
      <c r="G21" s="76"/>
      <c r="H21" s="76"/>
      <c r="I21" s="76"/>
      <c r="J21" s="76"/>
      <c r="K21" s="76"/>
      <c r="L21" s="76">
        <v>66522.146000000008</v>
      </c>
      <c r="M21" s="76">
        <v>48769.21</v>
      </c>
      <c r="N21" s="76"/>
      <c r="O21" s="76"/>
      <c r="P21" s="76"/>
      <c r="Q21" s="76"/>
      <c r="R21" s="76"/>
      <c r="S21" s="90"/>
    </row>
    <row r="22" spans="1:19" x14ac:dyDescent="0.2">
      <c r="A22" s="119" t="s">
        <v>11</v>
      </c>
      <c r="C22" s="7">
        <v>74566.122000000003</v>
      </c>
      <c r="D22" s="8">
        <v>57161.183000000012</v>
      </c>
      <c r="E22" s="19">
        <v>24050.995999999999</v>
      </c>
      <c r="F22" s="7"/>
      <c r="G22" s="7"/>
      <c r="H22" s="7"/>
      <c r="I22" s="7"/>
      <c r="J22" s="7"/>
      <c r="K22" s="7"/>
      <c r="L22" s="7">
        <v>66538.154999999999</v>
      </c>
      <c r="M22" s="7">
        <v>48765.43</v>
      </c>
      <c r="N22" s="7"/>
      <c r="O22" s="7"/>
      <c r="P22" s="7"/>
      <c r="Q22" s="7"/>
      <c r="R22" s="7"/>
      <c r="S22" s="41"/>
    </row>
    <row r="23" spans="1:19" x14ac:dyDescent="0.2">
      <c r="A23" s="120" t="s">
        <v>13</v>
      </c>
      <c r="B23" s="79"/>
      <c r="C23" s="76">
        <v>73726.634000000005</v>
      </c>
      <c r="D23" s="77">
        <v>56043.953000000009</v>
      </c>
      <c r="E23" s="78">
        <v>23302.582999999999</v>
      </c>
      <c r="F23" s="76"/>
      <c r="G23" s="76"/>
      <c r="H23" s="76"/>
      <c r="I23" s="76"/>
      <c r="J23" s="76"/>
      <c r="K23" s="76"/>
      <c r="L23" s="76">
        <v>66026.152000000002</v>
      </c>
      <c r="M23" s="76">
        <v>48094.977999999996</v>
      </c>
      <c r="N23" s="76"/>
      <c r="O23" s="76"/>
      <c r="P23" s="76"/>
      <c r="Q23" s="76"/>
      <c r="R23" s="76"/>
      <c r="S23" s="90"/>
    </row>
    <row r="24" spans="1:19" x14ac:dyDescent="0.2">
      <c r="A24" s="119" t="s">
        <v>15</v>
      </c>
      <c r="C24" s="7">
        <v>76853.277000000002</v>
      </c>
      <c r="D24" s="8">
        <v>57955.868999999999</v>
      </c>
      <c r="E24" s="19">
        <v>24516.303</v>
      </c>
      <c r="F24" s="7"/>
      <c r="G24" s="7"/>
      <c r="H24" s="7"/>
      <c r="I24" s="7"/>
      <c r="J24" s="7"/>
      <c r="K24" s="7"/>
      <c r="L24" s="7">
        <v>68721.668000000005</v>
      </c>
      <c r="M24" s="7">
        <v>49739.303</v>
      </c>
      <c r="N24" s="7"/>
      <c r="O24" s="7"/>
      <c r="P24" s="7"/>
      <c r="Q24" s="7"/>
      <c r="R24" s="7"/>
      <c r="S24" s="41"/>
    </row>
    <row r="25" spans="1:19" x14ac:dyDescent="0.2">
      <c r="A25" s="120" t="s">
        <v>17</v>
      </c>
      <c r="B25" s="79"/>
      <c r="C25" s="76">
        <v>86204.403999999995</v>
      </c>
      <c r="D25" s="77">
        <v>65495.508000000002</v>
      </c>
      <c r="E25" s="78">
        <v>28314.679</v>
      </c>
      <c r="F25" s="76"/>
      <c r="G25" s="76"/>
      <c r="H25" s="76"/>
      <c r="I25" s="76"/>
      <c r="J25" s="76"/>
      <c r="K25" s="76"/>
      <c r="L25" s="76">
        <v>77325.383000000002</v>
      </c>
      <c r="M25" s="76">
        <v>56300.710999999996</v>
      </c>
      <c r="N25" s="76"/>
      <c r="O25" s="76"/>
      <c r="P25" s="76"/>
      <c r="Q25" s="76"/>
      <c r="R25" s="76"/>
      <c r="S25" s="90"/>
    </row>
    <row r="26" spans="1:19" x14ac:dyDescent="0.2">
      <c r="A26" s="119" t="s">
        <v>19</v>
      </c>
      <c r="C26" s="7">
        <v>61736.829000000005</v>
      </c>
      <c r="D26" s="8">
        <v>48091.772999999994</v>
      </c>
      <c r="E26" s="19">
        <v>18843.721000000001</v>
      </c>
      <c r="F26" s="7"/>
      <c r="G26" s="7"/>
      <c r="H26" s="7"/>
      <c r="I26" s="7"/>
      <c r="J26" s="7"/>
      <c r="K26" s="7"/>
      <c r="L26" s="7">
        <v>54950.661999999997</v>
      </c>
      <c r="M26" s="7">
        <v>40907.998999999996</v>
      </c>
      <c r="N26" s="7"/>
      <c r="O26" s="7"/>
      <c r="P26" s="7"/>
      <c r="Q26" s="7"/>
      <c r="R26" s="7"/>
      <c r="S26" s="41"/>
    </row>
    <row r="27" spans="1:19" x14ac:dyDescent="0.2">
      <c r="A27" s="120" t="s">
        <v>21</v>
      </c>
      <c r="B27" s="79"/>
      <c r="C27" s="76">
        <v>76986.009000000005</v>
      </c>
      <c r="D27" s="77">
        <v>59105.917999999998</v>
      </c>
      <c r="E27" s="78">
        <v>24370.299000000003</v>
      </c>
      <c r="F27" s="76"/>
      <c r="G27" s="76"/>
      <c r="H27" s="76"/>
      <c r="I27" s="76"/>
      <c r="J27" s="76"/>
      <c r="K27" s="76"/>
      <c r="L27" s="76">
        <v>68688.328000000009</v>
      </c>
      <c r="M27" s="76">
        <v>50678.281000000003</v>
      </c>
      <c r="N27" s="76"/>
      <c r="O27" s="76"/>
      <c r="P27" s="76"/>
      <c r="Q27" s="76"/>
      <c r="R27" s="76"/>
      <c r="S27" s="90"/>
    </row>
    <row r="28" spans="1:19" x14ac:dyDescent="0.2">
      <c r="A28" s="119" t="s">
        <v>23</v>
      </c>
      <c r="C28" s="25">
        <v>85822.760999999984</v>
      </c>
      <c r="D28" s="26">
        <v>65461.887999999999</v>
      </c>
      <c r="E28" s="27">
        <v>28096.489000000001</v>
      </c>
      <c r="F28" s="25"/>
      <c r="G28" s="25"/>
      <c r="H28" s="25"/>
      <c r="I28" s="25"/>
      <c r="J28" s="25"/>
      <c r="K28" s="25"/>
      <c r="L28" s="25">
        <v>77193.358000000007</v>
      </c>
      <c r="M28" s="25">
        <v>56432.999000000003</v>
      </c>
      <c r="N28" s="25"/>
      <c r="O28" s="25"/>
      <c r="P28" s="25"/>
      <c r="Q28" s="25"/>
      <c r="R28" s="25"/>
      <c r="S28" s="41"/>
    </row>
    <row r="29" spans="1:19" x14ac:dyDescent="0.2">
      <c r="A29" s="120" t="s">
        <v>25</v>
      </c>
      <c r="B29" s="79"/>
      <c r="C29" s="85">
        <v>80121.684999999998</v>
      </c>
      <c r="D29" s="86">
        <v>61776.75</v>
      </c>
      <c r="E29" s="101">
        <v>25051.462</v>
      </c>
      <c r="F29" s="85"/>
      <c r="G29" s="85"/>
      <c r="H29" s="85"/>
      <c r="I29" s="85"/>
      <c r="J29" s="85"/>
      <c r="K29" s="85"/>
      <c r="L29" s="85">
        <v>71665.84599999999</v>
      </c>
      <c r="M29" s="85">
        <v>52967.777999999998</v>
      </c>
      <c r="N29" s="85"/>
      <c r="O29" s="85"/>
      <c r="P29" s="85"/>
      <c r="Q29" s="85"/>
      <c r="R29" s="85"/>
      <c r="S29" s="90"/>
    </row>
    <row r="30" spans="1:19" x14ac:dyDescent="0.2">
      <c r="A30" s="119" t="s">
        <v>38</v>
      </c>
      <c r="C30" s="25">
        <v>73939.163</v>
      </c>
      <c r="D30" s="26">
        <v>58263.693999999996</v>
      </c>
      <c r="E30" s="27">
        <v>22864.925000000003</v>
      </c>
      <c r="F30" s="25"/>
      <c r="G30" s="25"/>
      <c r="H30" s="25"/>
      <c r="I30" s="25"/>
      <c r="J30" s="25"/>
      <c r="K30" s="25"/>
      <c r="L30" s="25">
        <v>65929.34</v>
      </c>
      <c r="M30" s="25">
        <v>49815.6</v>
      </c>
      <c r="N30" s="25"/>
      <c r="O30" s="25"/>
      <c r="P30" s="25"/>
      <c r="Q30" s="25"/>
      <c r="R30" s="25"/>
      <c r="S30" s="41"/>
    </row>
    <row r="31" spans="1:19" x14ac:dyDescent="0.2">
      <c r="A31" s="5"/>
      <c r="D31" s="6"/>
      <c r="E31" s="20"/>
      <c r="S31" s="6"/>
    </row>
    <row r="32" spans="1:19" x14ac:dyDescent="0.2">
      <c r="A32" s="28" t="s">
        <v>28</v>
      </c>
      <c r="B32" s="29"/>
      <c r="C32" s="30">
        <f>SUM(C19:C30)</f>
        <v>906801.37699999986</v>
      </c>
      <c r="D32" s="31">
        <f>SUM(D19:D30)</f>
        <v>693539.81800000009</v>
      </c>
      <c r="E32" s="32">
        <f>SUM(E19:E30)</f>
        <v>285172.58899999998</v>
      </c>
      <c r="F32" s="30"/>
      <c r="G32" s="30"/>
      <c r="H32" s="30"/>
      <c r="I32" s="30"/>
      <c r="J32" s="30"/>
      <c r="K32" s="30"/>
      <c r="L32" s="30">
        <f>SUM(L19:L30)</f>
        <v>808930.853</v>
      </c>
      <c r="M32" s="30">
        <f>SUM(M19:M30)</f>
        <v>593389.70299999998</v>
      </c>
      <c r="N32" s="30"/>
      <c r="O32" s="30" t="s">
        <v>1</v>
      </c>
      <c r="P32" s="30" t="s">
        <v>2</v>
      </c>
      <c r="Q32" s="30"/>
      <c r="R32" s="30" t="s">
        <v>1</v>
      </c>
      <c r="S32" s="31" t="s">
        <v>2</v>
      </c>
    </row>
    <row r="33" spans="1:19" x14ac:dyDescent="0.2">
      <c r="A33" s="5" t="s">
        <v>30</v>
      </c>
      <c r="C33" s="9">
        <f>C32/$C$32</f>
        <v>1</v>
      </c>
      <c r="D33" s="11">
        <f>D32/$D$32</f>
        <v>1</v>
      </c>
      <c r="E33" s="9">
        <f>E32/$C$32</f>
        <v>0.31448186585627563</v>
      </c>
      <c r="F33" s="24"/>
      <c r="G33" s="9"/>
      <c r="H33" s="9"/>
      <c r="I33" s="9"/>
      <c r="J33" s="9"/>
      <c r="K33" s="9"/>
      <c r="L33" s="9">
        <f>L32/$C$32</f>
        <v>0.89207060500526802</v>
      </c>
      <c r="M33" s="9">
        <f>M32/$D$32</f>
        <v>0.85559572442601972</v>
      </c>
      <c r="O33" s="9" t="s">
        <v>1</v>
      </c>
      <c r="P33" s="9" t="s">
        <v>1</v>
      </c>
      <c r="R33" s="9" t="s">
        <v>1</v>
      </c>
      <c r="S33" s="11" t="s">
        <v>1</v>
      </c>
    </row>
    <row r="34" spans="1:19" x14ac:dyDescent="0.2">
      <c r="A34" s="28" t="s">
        <v>32</v>
      </c>
      <c r="B34" s="29"/>
      <c r="C34" s="30">
        <f>C17</f>
        <v>961948.91099999985</v>
      </c>
      <c r="D34" s="30">
        <f>D17</f>
        <v>718431.82000000007</v>
      </c>
      <c r="E34" s="32">
        <f>E17</f>
        <v>302949.14200000005</v>
      </c>
      <c r="F34" s="30"/>
      <c r="G34" s="30"/>
      <c r="H34" s="30"/>
      <c r="I34" s="30"/>
      <c r="J34" s="30"/>
      <c r="K34" s="30"/>
      <c r="L34" s="30">
        <f>L17</f>
        <v>850654.38199999998</v>
      </c>
      <c r="M34" s="30">
        <f>M17</f>
        <v>610700.31700000004</v>
      </c>
      <c r="N34" s="30"/>
      <c r="O34" s="30"/>
      <c r="P34" s="30"/>
      <c r="Q34" s="30"/>
      <c r="R34" s="30"/>
      <c r="S34" s="31"/>
    </row>
    <row r="35" spans="1:19" x14ac:dyDescent="0.2">
      <c r="A35" s="13" t="s">
        <v>34</v>
      </c>
      <c r="B35" s="14"/>
      <c r="C35" s="15">
        <f>C32/C34</f>
        <v>0.94267103650788375</v>
      </c>
      <c r="D35" s="16">
        <f>D32/D34</f>
        <v>0.96535231137173183</v>
      </c>
      <c r="E35" s="73">
        <f>E32/E34</f>
        <v>0.94132165919783306</v>
      </c>
      <c r="F35" s="15"/>
      <c r="G35" s="15"/>
      <c r="H35" s="15"/>
      <c r="I35" s="15"/>
      <c r="J35" s="15"/>
      <c r="K35" s="15"/>
      <c r="L35" s="15">
        <f>L32/L34</f>
        <v>0.95095125601786412</v>
      </c>
      <c r="M35" s="15">
        <f>M32/M34</f>
        <v>0.97165448663096066</v>
      </c>
      <c r="N35" s="15"/>
      <c r="O35" s="15" t="s">
        <v>1</v>
      </c>
      <c r="P35" s="15" t="s">
        <v>2</v>
      </c>
      <c r="Q35" s="15"/>
      <c r="R35" s="15" t="s">
        <v>1</v>
      </c>
      <c r="S35" s="16" t="s">
        <v>2</v>
      </c>
    </row>
    <row r="36" spans="1:19" x14ac:dyDescent="0.2">
      <c r="A36" s="2"/>
      <c r="B36" s="3"/>
      <c r="C36" s="3"/>
      <c r="D36" s="4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76">
        <v>73595.008000000002</v>
      </c>
      <c r="D37" s="76">
        <v>58482.547000000006</v>
      </c>
      <c r="E37" s="78">
        <v>22524.731</v>
      </c>
      <c r="F37" s="154" t="s">
        <v>57</v>
      </c>
      <c r="G37" s="155"/>
      <c r="H37" s="76"/>
      <c r="I37" s="155" t="s">
        <v>57</v>
      </c>
      <c r="J37" s="155"/>
      <c r="K37" s="82"/>
      <c r="L37" s="82">
        <v>65433.866999999998</v>
      </c>
      <c r="M37" s="82">
        <v>49982.699000000001</v>
      </c>
      <c r="N37" s="79" t="s">
        <v>58</v>
      </c>
      <c r="O37" s="89"/>
      <c r="P37" s="82"/>
      <c r="Q37" s="82"/>
      <c r="R37" s="155" t="s">
        <v>60</v>
      </c>
      <c r="S37" s="156"/>
    </row>
    <row r="38" spans="1:19" x14ac:dyDescent="0.2">
      <c r="A38" s="119" t="s">
        <v>7</v>
      </c>
      <c r="C38" s="7">
        <v>75664.687000000005</v>
      </c>
      <c r="D38" s="7">
        <v>59238.976999999999</v>
      </c>
      <c r="E38" s="19">
        <v>23677.37</v>
      </c>
      <c r="F38" s="7"/>
      <c r="G38" s="7"/>
      <c r="H38" s="7"/>
      <c r="I38" s="7"/>
      <c r="J38" s="7"/>
      <c r="K38" s="7"/>
      <c r="L38" s="39">
        <v>67292.751000000004</v>
      </c>
      <c r="M38" s="39">
        <v>50528.169000000002</v>
      </c>
      <c r="N38" s="7"/>
      <c r="O38" s="7"/>
      <c r="P38" s="7"/>
      <c r="Q38" s="7"/>
      <c r="R38" s="7"/>
      <c r="S38" s="41"/>
    </row>
    <row r="39" spans="1:19" x14ac:dyDescent="0.2">
      <c r="A39" s="120" t="s">
        <v>9</v>
      </c>
      <c r="B39" s="79"/>
      <c r="C39" s="76">
        <v>77431.503000000026</v>
      </c>
      <c r="D39" s="77">
        <v>61021.322999999989</v>
      </c>
      <c r="E39" s="78">
        <v>24145.808000000001</v>
      </c>
      <c r="F39" s="76"/>
      <c r="G39" s="76"/>
      <c r="H39" s="76"/>
      <c r="I39" s="76"/>
      <c r="J39" s="76"/>
      <c r="K39" s="76"/>
      <c r="L39" s="76">
        <v>69080.659</v>
      </c>
      <c r="M39" s="76">
        <v>52261.231999999996</v>
      </c>
      <c r="N39" s="76"/>
      <c r="O39" s="76"/>
      <c r="P39" s="76"/>
      <c r="Q39" s="76"/>
      <c r="R39" s="76"/>
      <c r="S39" s="90"/>
    </row>
    <row r="40" spans="1:19" x14ac:dyDescent="0.2">
      <c r="A40" s="119" t="s">
        <v>11</v>
      </c>
      <c r="C40" s="7"/>
      <c r="D40" s="8"/>
      <c r="E40" s="1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41"/>
    </row>
    <row r="41" spans="1:19" x14ac:dyDescent="0.2">
      <c r="A41" s="120" t="s">
        <v>13</v>
      </c>
      <c r="B41" s="79"/>
      <c r="C41" s="76"/>
      <c r="D41" s="77"/>
      <c r="E41" s="78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90"/>
    </row>
    <row r="42" spans="1:19" x14ac:dyDescent="0.2">
      <c r="A42" s="119" t="s">
        <v>15</v>
      </c>
      <c r="C42" s="7"/>
      <c r="D42" s="8"/>
      <c r="E42" s="1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41"/>
    </row>
    <row r="43" spans="1:19" x14ac:dyDescent="0.2">
      <c r="A43" s="120" t="s">
        <v>17</v>
      </c>
      <c r="B43" s="79"/>
      <c r="C43" s="76"/>
      <c r="D43" s="77"/>
      <c r="E43" s="78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90"/>
    </row>
    <row r="44" spans="1:19" x14ac:dyDescent="0.2">
      <c r="A44" s="119" t="s">
        <v>19</v>
      </c>
      <c r="C44" s="7"/>
      <c r="D44" s="8"/>
      <c r="E44" s="1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41"/>
    </row>
    <row r="45" spans="1:19" x14ac:dyDescent="0.2">
      <c r="A45" s="120" t="s">
        <v>21</v>
      </c>
      <c r="B45" s="79"/>
      <c r="C45" s="76"/>
      <c r="D45" s="77"/>
      <c r="E45" s="78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90"/>
    </row>
    <row r="46" spans="1:19" x14ac:dyDescent="0.2">
      <c r="A46" s="119" t="s">
        <v>23</v>
      </c>
      <c r="C46" s="25"/>
      <c r="D46" s="26"/>
      <c r="E46" s="27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41"/>
    </row>
    <row r="47" spans="1:19" x14ac:dyDescent="0.2">
      <c r="A47" s="120" t="s">
        <v>25</v>
      </c>
      <c r="B47" s="79"/>
      <c r="C47" s="85"/>
      <c r="D47" s="86"/>
      <c r="E47" s="101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90"/>
    </row>
    <row r="48" spans="1:19" x14ac:dyDescent="0.2">
      <c r="A48" s="119" t="s">
        <v>38</v>
      </c>
      <c r="C48" s="25"/>
      <c r="D48" s="26"/>
      <c r="E48" s="27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41"/>
    </row>
    <row r="49" spans="1:19" x14ac:dyDescent="0.2">
      <c r="A49" s="5"/>
      <c r="D49" s="6"/>
      <c r="E49" s="20"/>
      <c r="S49" s="6"/>
    </row>
    <row r="50" spans="1:19" x14ac:dyDescent="0.2">
      <c r="A50" s="28" t="s">
        <v>27</v>
      </c>
      <c r="B50" s="29"/>
      <c r="C50" s="30">
        <f>SUM(C37:C48)</f>
        <v>226691.19800000003</v>
      </c>
      <c r="D50" s="31">
        <f>SUM(D37:D48)</f>
        <v>178742.84700000001</v>
      </c>
      <c r="E50" s="32">
        <f>SUM(E37:E48)</f>
        <v>70347.909</v>
      </c>
      <c r="F50" s="30"/>
      <c r="G50" s="30"/>
      <c r="H50" s="30"/>
      <c r="I50" s="30"/>
      <c r="J50" s="30"/>
      <c r="K50" s="30"/>
      <c r="L50" s="30">
        <f>SUM(L37:L48)</f>
        <v>201807.277</v>
      </c>
      <c r="M50" s="30">
        <f>SUM(M37:M48)</f>
        <v>152772.1</v>
      </c>
      <c r="N50" s="30"/>
      <c r="O50" s="30" t="s">
        <v>1</v>
      </c>
      <c r="P50" s="30" t="s">
        <v>2</v>
      </c>
      <c r="Q50" s="30"/>
      <c r="R50" s="30" t="s">
        <v>1</v>
      </c>
      <c r="S50" s="31" t="s">
        <v>2</v>
      </c>
    </row>
    <row r="51" spans="1:19" x14ac:dyDescent="0.2">
      <c r="A51" s="5" t="s">
        <v>29</v>
      </c>
      <c r="C51" s="70">
        <f>C50/$C$50</f>
        <v>1</v>
      </c>
      <c r="D51" s="71">
        <f>D50/$D$50</f>
        <v>1</v>
      </c>
      <c r="E51" s="72">
        <f>E50/$C$50</f>
        <v>0.31032483669701189</v>
      </c>
      <c r="F51" s="55"/>
      <c r="G51" s="55"/>
      <c r="H51" s="55"/>
      <c r="I51" s="55"/>
      <c r="J51" s="55"/>
      <c r="K51" s="55"/>
      <c r="L51" s="70">
        <f>L50/$C$50</f>
        <v>0.89022987562137268</v>
      </c>
      <c r="M51" s="70">
        <f>M50/$D$50</f>
        <v>0.854703293385497</v>
      </c>
      <c r="N51" s="57"/>
      <c r="O51" s="55" t="s">
        <v>0</v>
      </c>
      <c r="P51" s="55" t="s">
        <v>0</v>
      </c>
      <c r="Q51" s="57"/>
      <c r="R51" s="55" t="s">
        <v>0</v>
      </c>
      <c r="S51" s="56" t="s">
        <v>0</v>
      </c>
    </row>
    <row r="52" spans="1:19" x14ac:dyDescent="0.2">
      <c r="A52" s="28" t="s">
        <v>31</v>
      </c>
      <c r="B52" s="29"/>
      <c r="C52" s="49">
        <f>SUM(C19:C21)</f>
        <v>216844.49299999999</v>
      </c>
      <c r="D52" s="49">
        <f t="shared" ref="D52:M52" si="0">SUM(D19:D21)</f>
        <v>164183.28200000001</v>
      </c>
      <c r="E52" s="157">
        <f t="shared" si="0"/>
        <v>65761.131999999998</v>
      </c>
      <c r="F52" s="157"/>
      <c r="G52" s="49"/>
      <c r="H52" s="49"/>
      <c r="I52" s="49"/>
      <c r="J52" s="49"/>
      <c r="K52" s="49"/>
      <c r="L52" s="49">
        <f t="shared" si="0"/>
        <v>191891.96100000001</v>
      </c>
      <c r="M52" s="49">
        <f t="shared" si="0"/>
        <v>139686.62399999998</v>
      </c>
      <c r="N52" s="61"/>
      <c r="O52" s="61" t="s">
        <v>3</v>
      </c>
      <c r="P52" s="61" t="s">
        <v>3</v>
      </c>
      <c r="Q52" s="61"/>
      <c r="R52" s="61" t="s">
        <v>3</v>
      </c>
      <c r="S52" s="62" t="s">
        <v>3</v>
      </c>
    </row>
    <row r="53" spans="1:19" x14ac:dyDescent="0.2">
      <c r="A53" s="13" t="s">
        <v>34</v>
      </c>
      <c r="B53" s="14"/>
      <c r="C53" s="53">
        <f>C50/C52</f>
        <v>1.0454090618755074</v>
      </c>
      <c r="D53" s="53">
        <f>D50/D52</f>
        <v>1.0886787303959486</v>
      </c>
      <c r="E53" s="146">
        <f>E50/E52</f>
        <v>1.0697490578477269</v>
      </c>
      <c r="F53" s="58"/>
      <c r="G53" s="58"/>
      <c r="H53" s="58"/>
      <c r="I53" s="58"/>
      <c r="J53" s="58"/>
      <c r="K53" s="58"/>
      <c r="L53" s="53">
        <f>L50/L52</f>
        <v>1.0516713464614602</v>
      </c>
      <c r="M53" s="53">
        <f>M50/M52</f>
        <v>1.0936773731463367</v>
      </c>
      <c r="N53" s="58"/>
      <c r="O53" s="58" t="s">
        <v>0</v>
      </c>
      <c r="P53" s="58" t="s">
        <v>0</v>
      </c>
      <c r="Q53" s="58"/>
      <c r="R53" s="58" t="s">
        <v>0</v>
      </c>
      <c r="S53" s="59" t="s">
        <v>0</v>
      </c>
    </row>
    <row r="54" spans="1:19" x14ac:dyDescent="0.2">
      <c r="B54" t="s">
        <v>61</v>
      </c>
    </row>
    <row r="55" spans="1:19" x14ac:dyDescent="0.2">
      <c r="B55" s="117"/>
    </row>
    <row r="80" spans="6:7" x14ac:dyDescent="0.2">
      <c r="F80" s="114"/>
      <c r="G80" s="114"/>
    </row>
  </sheetData>
  <mergeCells count="7">
    <mergeCell ref="C4:D4"/>
    <mergeCell ref="F19:G19"/>
    <mergeCell ref="I19:J19"/>
    <mergeCell ref="R19:S19"/>
    <mergeCell ref="R37:S37"/>
    <mergeCell ref="F37:G37"/>
    <mergeCell ref="I37:J37"/>
  </mergeCells>
  <phoneticPr fontId="2"/>
  <pageMargins left="0.82677165354330717" right="0.15748031496062992" top="0.39370078740157483" bottom="0.56999999999999995" header="0.43307086614173229" footer="0.57999999999999996"/>
  <pageSetup paperSize="9" scale="78" orientation="landscape" r:id="rId1"/>
  <headerFooter alignWithMargins="0"/>
  <ignoredErrors>
    <ignoredError sqref="L52:M52 C52:E52" formulaRange="1"/>
    <ignoredError sqref="D33 D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55"/>
  <sheetViews>
    <sheetView view="pageBreakPreview" zoomScale="60" zoomScaleNormal="100" workbookViewId="0">
      <pane ySplit="5" topLeftCell="A12" activePane="bottomLeft" state="frozen"/>
      <selection pane="bottomLeft" activeCell="J47" sqref="J47"/>
    </sheetView>
  </sheetViews>
  <sheetFormatPr defaultRowHeight="13.2" x14ac:dyDescent="0.2"/>
  <cols>
    <col min="1" max="1" width="13.44140625" customWidth="1"/>
    <col min="2" max="2" width="5.77734375" customWidth="1"/>
    <col min="3" max="3" width="10.77734375" customWidth="1"/>
    <col min="4" max="5" width="9.109375" bestFit="1" customWidth="1"/>
    <col min="6" max="6" width="11.664062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6.21875" customWidth="1"/>
    <col min="19" max="19" width="10.77734375" customWidth="1"/>
  </cols>
  <sheetData>
    <row r="1" spans="1:19" ht="16.2" x14ac:dyDescent="0.2">
      <c r="A1" s="1" t="s">
        <v>74</v>
      </c>
      <c r="N1" t="s">
        <v>62</v>
      </c>
    </row>
    <row r="2" spans="1:19" x14ac:dyDescent="0.2">
      <c r="N2" s="121" t="s">
        <v>63</v>
      </c>
    </row>
    <row r="3" spans="1:19" x14ac:dyDescent="0.2">
      <c r="A3" t="s">
        <v>75</v>
      </c>
      <c r="N3" s="121" t="s">
        <v>71</v>
      </c>
    </row>
    <row r="4" spans="1:19" x14ac:dyDescent="0.2">
      <c r="A4" s="2"/>
      <c r="B4" s="3"/>
      <c r="C4" s="3" t="s">
        <v>64</v>
      </c>
      <c r="D4" s="4"/>
      <c r="E4" s="122" t="s">
        <v>43</v>
      </c>
      <c r="F4" s="3" t="s">
        <v>44</v>
      </c>
      <c r="G4" s="3"/>
      <c r="H4" s="3"/>
      <c r="I4" s="3" t="s">
        <v>65</v>
      </c>
      <c r="J4" s="3"/>
      <c r="K4" s="3"/>
      <c r="L4" s="3" t="s">
        <v>66</v>
      </c>
      <c r="M4" s="3"/>
      <c r="N4" s="3"/>
      <c r="O4" s="3" t="s">
        <v>67</v>
      </c>
      <c r="P4" s="3"/>
      <c r="Q4" s="3"/>
      <c r="R4" s="3" t="s">
        <v>72</v>
      </c>
      <c r="S4" s="4"/>
    </row>
    <row r="5" spans="1:19" x14ac:dyDescent="0.2">
      <c r="A5" s="13"/>
      <c r="B5" s="17"/>
      <c r="C5" s="14" t="s">
        <v>52</v>
      </c>
      <c r="D5" s="124" t="s">
        <v>73</v>
      </c>
      <c r="E5" s="125" t="s">
        <v>50</v>
      </c>
      <c r="F5" s="123" t="s">
        <v>52</v>
      </c>
      <c r="G5" s="126" t="s">
        <v>51</v>
      </c>
      <c r="H5" s="14"/>
      <c r="I5" s="14" t="s">
        <v>52</v>
      </c>
      <c r="J5" s="126" t="s">
        <v>51</v>
      </c>
      <c r="K5" s="14" t="s">
        <v>0</v>
      </c>
      <c r="L5" s="123" t="s">
        <v>68</v>
      </c>
      <c r="M5" s="126" t="s">
        <v>51</v>
      </c>
      <c r="N5" s="14" t="s">
        <v>0</v>
      </c>
      <c r="O5" s="14" t="s">
        <v>69</v>
      </c>
      <c r="P5" s="126" t="s">
        <v>51</v>
      </c>
      <c r="Q5" s="14"/>
      <c r="R5" s="14" t="s">
        <v>70</v>
      </c>
      <c r="S5" s="124" t="s">
        <v>51</v>
      </c>
    </row>
    <row r="6" spans="1:19" x14ac:dyDescent="0.2">
      <c r="A6" s="38">
        <v>2012</v>
      </c>
      <c r="C6" s="7">
        <v>978523</v>
      </c>
      <c r="D6" s="8">
        <v>538278</v>
      </c>
      <c r="E6" s="19">
        <v>322209</v>
      </c>
      <c r="F6" s="7">
        <v>38989</v>
      </c>
      <c r="G6" s="7">
        <v>28418</v>
      </c>
      <c r="H6" s="7"/>
      <c r="I6" s="7">
        <v>18583</v>
      </c>
      <c r="J6" s="7">
        <v>20152</v>
      </c>
      <c r="K6" s="7"/>
      <c r="L6" s="7">
        <v>860793</v>
      </c>
      <c r="M6" s="7">
        <v>448102</v>
      </c>
      <c r="N6" s="7"/>
      <c r="O6" s="7">
        <v>32484</v>
      </c>
      <c r="P6" s="7">
        <v>21974</v>
      </c>
      <c r="Q6" s="7"/>
      <c r="R6" s="7">
        <v>27674</v>
      </c>
      <c r="S6" s="8">
        <v>19632</v>
      </c>
    </row>
    <row r="7" spans="1:19" x14ac:dyDescent="0.2">
      <c r="A7" s="74">
        <v>2013</v>
      </c>
      <c r="B7" s="79"/>
      <c r="C7" s="98">
        <v>958503</v>
      </c>
      <c r="D7" s="98">
        <v>532851</v>
      </c>
      <c r="E7" s="99">
        <v>309015</v>
      </c>
      <c r="F7" s="98">
        <v>32866</v>
      </c>
      <c r="G7" s="98">
        <v>24577</v>
      </c>
      <c r="H7" s="98"/>
      <c r="I7" s="98">
        <v>17508</v>
      </c>
      <c r="J7" s="98">
        <v>19907</v>
      </c>
      <c r="K7" s="98"/>
      <c r="L7" s="98">
        <v>851841</v>
      </c>
      <c r="M7" s="98">
        <v>448879</v>
      </c>
      <c r="N7" s="98"/>
      <c r="O7" s="98">
        <v>28720</v>
      </c>
      <c r="P7" s="98">
        <v>19390</v>
      </c>
      <c r="Q7" s="98"/>
      <c r="R7" s="98">
        <v>27568</v>
      </c>
      <c r="S7" s="100">
        <v>20099</v>
      </c>
    </row>
    <row r="8" spans="1:19" x14ac:dyDescent="0.2">
      <c r="A8" s="38">
        <v>2014</v>
      </c>
      <c r="C8" s="7">
        <v>975508</v>
      </c>
      <c r="D8" s="8">
        <v>553149</v>
      </c>
      <c r="E8" s="19">
        <v>317289</v>
      </c>
      <c r="F8" s="7">
        <v>29260</v>
      </c>
      <c r="G8" s="7">
        <v>23232</v>
      </c>
      <c r="H8" s="7"/>
      <c r="I8" s="7">
        <v>17911</v>
      </c>
      <c r="J8" s="7">
        <v>20327</v>
      </c>
      <c r="K8" s="7"/>
      <c r="L8" s="7">
        <v>869473</v>
      </c>
      <c r="M8" s="7">
        <v>468556</v>
      </c>
      <c r="N8" s="7"/>
      <c r="O8" s="7">
        <v>28593</v>
      </c>
      <c r="P8" s="7">
        <v>19210</v>
      </c>
      <c r="Q8" s="7"/>
      <c r="R8" s="7">
        <v>30271</v>
      </c>
      <c r="S8" s="8">
        <v>21824</v>
      </c>
    </row>
    <row r="9" spans="1:19" x14ac:dyDescent="0.2">
      <c r="A9" s="74">
        <v>2015</v>
      </c>
      <c r="B9" s="79"/>
      <c r="C9" s="98">
        <v>953570</v>
      </c>
      <c r="D9" s="98">
        <v>555179</v>
      </c>
      <c r="E9" s="99">
        <v>302466</v>
      </c>
      <c r="F9" s="98">
        <v>28378</v>
      </c>
      <c r="G9" s="98">
        <v>23595</v>
      </c>
      <c r="H9" s="98"/>
      <c r="I9" s="98">
        <v>17839</v>
      </c>
      <c r="J9" s="98">
        <v>20432</v>
      </c>
      <c r="K9" s="98"/>
      <c r="L9" s="98">
        <v>849252</v>
      </c>
      <c r="M9" s="98">
        <v>469392</v>
      </c>
      <c r="N9" s="98"/>
      <c r="O9" s="98">
        <v>27155</v>
      </c>
      <c r="P9" s="98">
        <v>18989</v>
      </c>
      <c r="Q9" s="98"/>
      <c r="R9" s="98">
        <v>30946</v>
      </c>
      <c r="S9" s="100">
        <v>22771</v>
      </c>
    </row>
    <row r="10" spans="1:19" x14ac:dyDescent="0.2">
      <c r="A10" s="38">
        <v>2016</v>
      </c>
      <c r="C10" s="7">
        <v>960888</v>
      </c>
      <c r="D10" s="8">
        <v>543372</v>
      </c>
      <c r="E10" s="19">
        <v>306641</v>
      </c>
      <c r="F10" s="7">
        <v>26758</v>
      </c>
      <c r="G10" s="7">
        <v>21842</v>
      </c>
      <c r="H10" s="7"/>
      <c r="I10" s="7">
        <v>16333</v>
      </c>
      <c r="J10" s="7">
        <v>18317</v>
      </c>
      <c r="K10" s="7"/>
      <c r="L10" s="7">
        <v>860549</v>
      </c>
      <c r="M10" s="7">
        <v>463933</v>
      </c>
      <c r="N10" s="7"/>
      <c r="O10" s="7">
        <v>25810</v>
      </c>
      <c r="P10" s="7">
        <v>16596</v>
      </c>
      <c r="Q10" s="7"/>
      <c r="R10" s="7">
        <v>31438</v>
      </c>
      <c r="S10" s="8">
        <v>22684</v>
      </c>
    </row>
    <row r="11" spans="1:19" x14ac:dyDescent="0.2">
      <c r="A11" s="74">
        <v>2017</v>
      </c>
      <c r="B11" s="79"/>
      <c r="C11" s="98">
        <v>1019993</v>
      </c>
      <c r="D11" s="98">
        <v>576934</v>
      </c>
      <c r="E11" s="99">
        <v>317070</v>
      </c>
      <c r="F11" s="98">
        <v>31542</v>
      </c>
      <c r="G11" s="98">
        <v>25012</v>
      </c>
      <c r="H11" s="98"/>
      <c r="I11" s="98">
        <v>16865</v>
      </c>
      <c r="J11" s="98">
        <v>18654</v>
      </c>
      <c r="K11" s="98"/>
      <c r="L11" s="98">
        <v>910481</v>
      </c>
      <c r="M11" s="98">
        <v>490310</v>
      </c>
      <c r="N11" s="98"/>
      <c r="O11" s="98">
        <v>27629</v>
      </c>
      <c r="P11" s="98">
        <v>18304</v>
      </c>
      <c r="Q11" s="98"/>
      <c r="R11" s="98">
        <v>33476</v>
      </c>
      <c r="S11" s="100">
        <v>24655</v>
      </c>
    </row>
    <row r="12" spans="1:19" x14ac:dyDescent="0.2">
      <c r="A12" s="38">
        <v>2018</v>
      </c>
      <c r="C12" s="7">
        <v>1051429.969</v>
      </c>
      <c r="D12" s="8">
        <v>606695.83499999996</v>
      </c>
      <c r="E12" s="19">
        <v>316589.5</v>
      </c>
      <c r="F12" s="7">
        <v>31545.002</v>
      </c>
      <c r="G12" s="7">
        <v>25839.113000000001</v>
      </c>
      <c r="H12" s="7"/>
      <c r="I12" s="7">
        <v>18051.258000000002</v>
      </c>
      <c r="J12" s="7">
        <v>20987.113000000001</v>
      </c>
      <c r="K12" s="7"/>
      <c r="L12" s="7">
        <v>941442.02500000002</v>
      </c>
      <c r="M12" s="7">
        <v>516579.14799999999</v>
      </c>
      <c r="N12" s="7"/>
      <c r="O12" s="7">
        <v>24597.309000000001</v>
      </c>
      <c r="P12" s="7">
        <v>16119.32</v>
      </c>
      <c r="Q12" s="7"/>
      <c r="R12" s="7">
        <v>35794.375</v>
      </c>
      <c r="S12" s="8">
        <v>27171.141</v>
      </c>
    </row>
    <row r="13" spans="1:19" ht="12.75" customHeight="1" x14ac:dyDescent="0.2">
      <c r="A13" s="74">
        <v>2019</v>
      </c>
      <c r="B13" s="79"/>
      <c r="C13" s="76">
        <v>1000279.876</v>
      </c>
      <c r="D13" s="77">
        <v>588006.00399999996</v>
      </c>
      <c r="E13" s="78">
        <v>311502.00199999998</v>
      </c>
      <c r="F13" s="76">
        <v>28892.276000000002</v>
      </c>
      <c r="G13" s="76">
        <v>24154.066999999999</v>
      </c>
      <c r="H13" s="76"/>
      <c r="I13" s="76">
        <v>17070.63</v>
      </c>
      <c r="J13" s="76">
        <v>20082.521000000001</v>
      </c>
      <c r="K13" s="76"/>
      <c r="L13" s="76">
        <v>895933.41599999997</v>
      </c>
      <c r="M13" s="76">
        <v>501754.4</v>
      </c>
      <c r="N13" s="76"/>
      <c r="O13" s="76">
        <v>23105.728999999999</v>
      </c>
      <c r="P13" s="76">
        <v>14873.380999999999</v>
      </c>
      <c r="Q13" s="76"/>
      <c r="R13" s="76">
        <v>34686.425000000003</v>
      </c>
      <c r="S13" s="77">
        <v>26800.758999999998</v>
      </c>
    </row>
    <row r="14" spans="1:19" x14ac:dyDescent="0.2">
      <c r="A14" s="38">
        <v>2020</v>
      </c>
      <c r="C14" s="7">
        <v>821467.05700000003</v>
      </c>
      <c r="D14" s="8">
        <v>495104.56200000003</v>
      </c>
      <c r="E14" s="19">
        <v>264450.19400000008</v>
      </c>
      <c r="F14" s="7">
        <v>26164.542999999998</v>
      </c>
      <c r="G14" s="7">
        <v>21754.755000000001</v>
      </c>
      <c r="H14" s="7"/>
      <c r="I14" s="7">
        <v>14353.938999999997</v>
      </c>
      <c r="J14" s="7">
        <v>17202.54</v>
      </c>
      <c r="K14" s="7"/>
      <c r="L14" s="7">
        <v>734824.04999999993</v>
      </c>
      <c r="M14" s="7">
        <v>422624.50099999999</v>
      </c>
      <c r="N14" s="7"/>
      <c r="O14" s="7">
        <v>18788.514999999999</v>
      </c>
      <c r="P14" s="7">
        <v>12005.253000000001</v>
      </c>
      <c r="Q14" s="7"/>
      <c r="R14" s="7">
        <v>27336.01</v>
      </c>
      <c r="S14" s="8">
        <v>21517.512999999999</v>
      </c>
    </row>
    <row r="15" spans="1:19" x14ac:dyDescent="0.2">
      <c r="A15" s="74">
        <v>2021</v>
      </c>
      <c r="B15" s="79"/>
      <c r="C15" s="76">
        <v>904439.85100000002</v>
      </c>
      <c r="D15" s="77">
        <v>570890.647</v>
      </c>
      <c r="E15" s="78">
        <v>287981.29700000002</v>
      </c>
      <c r="F15" s="76">
        <v>31483.05</v>
      </c>
      <c r="G15" s="76">
        <v>27088.670999999998</v>
      </c>
      <c r="H15" s="76"/>
      <c r="I15" s="76">
        <v>17598.400000000001</v>
      </c>
      <c r="J15" s="76">
        <v>21022.350999999999</v>
      </c>
      <c r="K15" s="76"/>
      <c r="L15" s="76">
        <v>798454.75199999998</v>
      </c>
      <c r="M15" s="76">
        <v>479482.72499999998</v>
      </c>
      <c r="N15" s="76"/>
      <c r="O15" s="76">
        <v>22975.565999999999</v>
      </c>
      <c r="P15" s="76">
        <v>15482.843000000001</v>
      </c>
      <c r="Q15" s="76"/>
      <c r="R15" s="76">
        <v>33928.082999999999</v>
      </c>
      <c r="S15" s="77">
        <v>27814.057000000001</v>
      </c>
    </row>
    <row r="16" spans="1:19" x14ac:dyDescent="0.2">
      <c r="A16" s="127">
        <v>2022</v>
      </c>
      <c r="B16" s="137"/>
      <c r="C16" s="129">
        <v>875225.61100000003</v>
      </c>
      <c r="D16" s="130">
        <v>607312.88900000008</v>
      </c>
      <c r="E16" s="131">
        <v>283886.72200000001</v>
      </c>
      <c r="F16" s="129">
        <v>29856.595000000001</v>
      </c>
      <c r="G16" s="129">
        <v>28168.976000000002</v>
      </c>
      <c r="H16" s="129"/>
      <c r="I16" s="129">
        <v>16793.231</v>
      </c>
      <c r="J16" s="129">
        <v>21287.956999999999</v>
      </c>
      <c r="K16" s="129"/>
      <c r="L16" s="129">
        <v>771023.18299999996</v>
      </c>
      <c r="M16" s="129">
        <v>511600.788</v>
      </c>
      <c r="N16" s="129"/>
      <c r="O16" s="129">
        <v>21885.793000000005</v>
      </c>
      <c r="P16" s="129">
        <v>16162.981</v>
      </c>
      <c r="Q16" s="129"/>
      <c r="R16" s="129">
        <v>35666.809000000001</v>
      </c>
      <c r="S16" s="130">
        <v>30092.186999999998</v>
      </c>
    </row>
    <row r="17" spans="1:19" x14ac:dyDescent="0.2">
      <c r="A17" s="132">
        <v>2023</v>
      </c>
      <c r="B17" s="138"/>
      <c r="C17" s="134">
        <v>944994.37099999981</v>
      </c>
      <c r="D17" s="135">
        <v>676323.19999999984</v>
      </c>
      <c r="E17" s="136">
        <v>297012.386</v>
      </c>
      <c r="F17" s="134">
        <v>28163.402999999995</v>
      </c>
      <c r="G17" s="134">
        <v>27766.351999999999</v>
      </c>
      <c r="H17" s="134"/>
      <c r="I17" s="134">
        <v>15784.545999999997</v>
      </c>
      <c r="J17" s="134">
        <v>20628.977000000003</v>
      </c>
      <c r="K17" s="134"/>
      <c r="L17" s="134">
        <v>843231.78599999996</v>
      </c>
      <c r="M17" s="134">
        <v>581542.99600000004</v>
      </c>
      <c r="N17" s="134"/>
      <c r="O17" s="134">
        <v>21676.207999999999</v>
      </c>
      <c r="P17" s="134">
        <v>16653.026999999998</v>
      </c>
      <c r="Q17" s="134"/>
      <c r="R17" s="134">
        <v>36138.428</v>
      </c>
      <c r="S17" s="135">
        <v>29731.848000000002</v>
      </c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148</v>
      </c>
      <c r="B19" s="79"/>
      <c r="C19" s="76">
        <f t="shared" ref="C19:C21" si="0">F19+I19+L19+O19+R19</f>
        <v>66827.264999999999</v>
      </c>
      <c r="D19" s="77">
        <f t="shared" ref="D19:D21" si="1">G19+J19+M19+P19+S19</f>
        <v>48186.851999999999</v>
      </c>
      <c r="E19" s="78">
        <v>19381.830999999998</v>
      </c>
      <c r="F19" s="76">
        <v>2030.675</v>
      </c>
      <c r="G19" s="76">
        <v>1988.154</v>
      </c>
      <c r="H19" s="76"/>
      <c r="I19" s="76">
        <v>1166.789</v>
      </c>
      <c r="J19" s="76">
        <v>1495.597</v>
      </c>
      <c r="K19" s="76"/>
      <c r="L19" s="76">
        <v>59660.222999999998</v>
      </c>
      <c r="M19" s="76">
        <v>41447.29</v>
      </c>
      <c r="N19" s="76"/>
      <c r="O19" s="76">
        <v>1770.431</v>
      </c>
      <c r="P19" s="76">
        <v>1392.742</v>
      </c>
      <c r="Q19" s="76"/>
      <c r="R19" s="76">
        <v>2199.1469999999999</v>
      </c>
      <c r="S19" s="76">
        <v>1863.069</v>
      </c>
    </row>
    <row r="20" spans="1:19" x14ac:dyDescent="0.2">
      <c r="A20" s="119" t="s">
        <v>6</v>
      </c>
      <c r="C20" s="7">
        <f t="shared" si="0"/>
        <v>72374.305999999997</v>
      </c>
      <c r="D20" s="8">
        <f t="shared" si="1"/>
        <v>52410.889999999992</v>
      </c>
      <c r="E20" s="19">
        <v>21804.79</v>
      </c>
      <c r="F20" s="7">
        <v>2320.1950000000002</v>
      </c>
      <c r="G20" s="7">
        <v>2206.7959999999998</v>
      </c>
      <c r="H20" s="7"/>
      <c r="I20" s="7">
        <v>1269.0050000000001</v>
      </c>
      <c r="J20" s="7">
        <v>1591.8510000000001</v>
      </c>
      <c r="K20" s="7"/>
      <c r="L20" s="7">
        <v>64581.934000000001</v>
      </c>
      <c r="M20" s="7">
        <v>45072.612999999998</v>
      </c>
      <c r="N20" s="7"/>
      <c r="O20" s="7">
        <v>1826.17</v>
      </c>
      <c r="P20" s="7">
        <v>1494.8969999999999</v>
      </c>
      <c r="Q20" s="7"/>
      <c r="R20" s="7">
        <v>2377.002</v>
      </c>
      <c r="S20" s="8">
        <v>2044.7329999999999</v>
      </c>
    </row>
    <row r="21" spans="1:19" x14ac:dyDescent="0.2">
      <c r="A21" s="120" t="s">
        <v>76</v>
      </c>
      <c r="B21" s="79"/>
      <c r="C21" s="76">
        <f t="shared" si="0"/>
        <v>73646.123000000007</v>
      </c>
      <c r="D21" s="77">
        <f t="shared" si="1"/>
        <v>53369.184000000001</v>
      </c>
      <c r="E21" s="78">
        <v>22953.648000000001</v>
      </c>
      <c r="F21" s="76">
        <v>2270.5830000000001</v>
      </c>
      <c r="G21" s="76">
        <v>2215.605</v>
      </c>
      <c r="H21" s="76"/>
      <c r="I21" s="76">
        <v>1336.539</v>
      </c>
      <c r="J21" s="76">
        <v>1678.3420000000001</v>
      </c>
      <c r="K21" s="76"/>
      <c r="L21" s="76">
        <v>65971.301000000007</v>
      </c>
      <c r="M21" s="76">
        <v>45959.25</v>
      </c>
      <c r="N21" s="76"/>
      <c r="O21" s="76">
        <v>1831.779</v>
      </c>
      <c r="P21" s="76">
        <v>1473.9949999999999</v>
      </c>
      <c r="Q21" s="76"/>
      <c r="R21" s="76">
        <v>2235.9209999999998</v>
      </c>
      <c r="S21" s="77">
        <v>2041.992</v>
      </c>
    </row>
    <row r="22" spans="1:19" x14ac:dyDescent="0.2">
      <c r="A22" s="119" t="s">
        <v>77</v>
      </c>
      <c r="C22" s="7">
        <v>73078.569000000003</v>
      </c>
      <c r="D22" s="8">
        <v>53882.013000000006</v>
      </c>
      <c r="E22" s="19">
        <v>23439.234</v>
      </c>
      <c r="F22" s="7">
        <v>2148.3670000000002</v>
      </c>
      <c r="G22" s="7">
        <v>2256.2910000000002</v>
      </c>
      <c r="H22" s="7"/>
      <c r="I22" s="7">
        <v>1223.1489999999999</v>
      </c>
      <c r="J22" s="7">
        <v>1654.9970000000001</v>
      </c>
      <c r="K22" s="7"/>
      <c r="L22" s="7">
        <v>65913.36</v>
      </c>
      <c r="M22" s="7">
        <v>46609.455000000002</v>
      </c>
      <c r="N22" s="7"/>
      <c r="O22" s="7">
        <v>1780.6410000000001</v>
      </c>
      <c r="P22" s="7">
        <v>1445.883</v>
      </c>
      <c r="Q22" s="7"/>
      <c r="R22" s="7">
        <v>2013.0519999999999</v>
      </c>
      <c r="S22" s="8">
        <v>1915.3869999999999</v>
      </c>
    </row>
    <row r="23" spans="1:19" x14ac:dyDescent="0.2">
      <c r="A23" s="120" t="s">
        <v>12</v>
      </c>
      <c r="B23" s="79"/>
      <c r="C23" s="76">
        <v>72332.792000000001</v>
      </c>
      <c r="D23" s="77">
        <v>52825.924000000006</v>
      </c>
      <c r="E23" s="78">
        <v>22768.429</v>
      </c>
      <c r="F23" s="76">
        <v>2158.1379999999999</v>
      </c>
      <c r="G23" s="76">
        <v>2188.4810000000002</v>
      </c>
      <c r="H23" s="76"/>
      <c r="I23" s="76">
        <v>1185.864</v>
      </c>
      <c r="J23" s="76">
        <v>1647.2850000000001</v>
      </c>
      <c r="K23" s="76"/>
      <c r="L23" s="76">
        <v>65439.887999999999</v>
      </c>
      <c r="M23" s="76">
        <v>45940.612999999998</v>
      </c>
      <c r="N23" s="76"/>
      <c r="O23" s="76">
        <v>1485.606</v>
      </c>
      <c r="P23" s="76">
        <v>1163.461</v>
      </c>
      <c r="Q23" s="76"/>
      <c r="R23" s="76">
        <v>2063.2959999999998</v>
      </c>
      <c r="S23" s="77">
        <v>1886.0840000000001</v>
      </c>
    </row>
    <row r="24" spans="1:19" x14ac:dyDescent="0.2">
      <c r="A24" s="119" t="s">
        <v>14</v>
      </c>
      <c r="C24" s="7">
        <v>75402.978000000003</v>
      </c>
      <c r="D24" s="8">
        <v>54619.817000000003</v>
      </c>
      <c r="E24" s="19">
        <v>23938.651000000002</v>
      </c>
      <c r="F24" s="7">
        <v>2123.4949999999999</v>
      </c>
      <c r="G24" s="7">
        <v>2181.163</v>
      </c>
      <c r="H24" s="7"/>
      <c r="I24" s="7">
        <v>1250.981</v>
      </c>
      <c r="J24" s="7">
        <v>1614.7619999999999</v>
      </c>
      <c r="K24" s="7"/>
      <c r="L24" s="7">
        <v>68112.873000000007</v>
      </c>
      <c r="M24" s="7">
        <v>47531.55</v>
      </c>
      <c r="N24" s="7"/>
      <c r="O24" s="7">
        <v>1642.3779999999999</v>
      </c>
      <c r="P24" s="7">
        <v>1279.4010000000001</v>
      </c>
      <c r="Q24" s="7"/>
      <c r="R24" s="7">
        <v>2273.2510000000002</v>
      </c>
      <c r="S24" s="8">
        <v>2012.941</v>
      </c>
    </row>
    <row r="25" spans="1:19" x14ac:dyDescent="0.2">
      <c r="A25" s="120" t="s">
        <v>16</v>
      </c>
      <c r="B25" s="79"/>
      <c r="C25" s="76">
        <v>84600.331000000006</v>
      </c>
      <c r="D25" s="77">
        <v>61930.817999999999</v>
      </c>
      <c r="E25" s="78">
        <v>27703.119999999999</v>
      </c>
      <c r="F25" s="76">
        <v>2363.973</v>
      </c>
      <c r="G25" s="76">
        <v>2443.3009999999999</v>
      </c>
      <c r="H25" s="76"/>
      <c r="I25" s="76">
        <v>1440.171</v>
      </c>
      <c r="J25" s="76">
        <v>1876.796</v>
      </c>
      <c r="K25" s="76"/>
      <c r="L25" s="76">
        <v>76597.433000000005</v>
      </c>
      <c r="M25" s="76">
        <v>53886.02</v>
      </c>
      <c r="N25" s="76"/>
      <c r="O25" s="76">
        <v>1772.7860000000001</v>
      </c>
      <c r="P25" s="76">
        <v>1474.615</v>
      </c>
      <c r="Q25" s="76"/>
      <c r="R25" s="76">
        <v>2425.9679999999998</v>
      </c>
      <c r="S25" s="77">
        <v>2250.0859999999998</v>
      </c>
    </row>
    <row r="26" spans="1:19" x14ac:dyDescent="0.2">
      <c r="A26" s="119" t="s">
        <v>78</v>
      </c>
      <c r="C26" s="7">
        <v>60589.027000000002</v>
      </c>
      <c r="D26" s="8">
        <v>45277.795999999995</v>
      </c>
      <c r="E26" s="19">
        <v>18397.185000000001</v>
      </c>
      <c r="F26" s="7">
        <v>1881.413</v>
      </c>
      <c r="G26" s="7">
        <v>1950.4490000000001</v>
      </c>
      <c r="H26" s="7"/>
      <c r="I26" s="7">
        <v>1081.25</v>
      </c>
      <c r="J26" s="7">
        <v>1531.0219999999999</v>
      </c>
      <c r="K26" s="7"/>
      <c r="L26" s="7">
        <v>54451.790999999997</v>
      </c>
      <c r="M26" s="7">
        <v>39022.885999999999</v>
      </c>
      <c r="N26" s="7"/>
      <c r="O26" s="7">
        <v>1316.415</v>
      </c>
      <c r="P26" s="7">
        <v>1047.9159999999999</v>
      </c>
      <c r="Q26" s="7"/>
      <c r="R26" s="7">
        <v>1858.1579999999999</v>
      </c>
      <c r="S26" s="8">
        <v>1725.5229999999999</v>
      </c>
    </row>
    <row r="27" spans="1:19" x14ac:dyDescent="0.2">
      <c r="A27" s="120" t="s">
        <v>20</v>
      </c>
      <c r="B27" s="79"/>
      <c r="C27" s="76">
        <v>75552.078999999998</v>
      </c>
      <c r="D27" s="77">
        <v>55628.904999999999</v>
      </c>
      <c r="E27" s="78">
        <v>23758.651000000002</v>
      </c>
      <c r="F27" s="76">
        <v>2275.7629999999999</v>
      </c>
      <c r="G27" s="76">
        <v>2310.7199999999998</v>
      </c>
      <c r="H27" s="76"/>
      <c r="I27" s="76">
        <v>1281.498</v>
      </c>
      <c r="J27" s="76">
        <v>1700.1189999999999</v>
      </c>
      <c r="K27" s="76"/>
      <c r="L27" s="76">
        <v>68084.888000000006</v>
      </c>
      <c r="M27" s="76">
        <v>48277.677000000003</v>
      </c>
      <c r="N27" s="76"/>
      <c r="O27" s="76">
        <v>1709.356</v>
      </c>
      <c r="P27" s="76">
        <v>1357.6279999999999</v>
      </c>
      <c r="Q27" s="76"/>
      <c r="R27" s="76">
        <v>2200.5740000000001</v>
      </c>
      <c r="S27" s="77">
        <v>1982.761</v>
      </c>
    </row>
    <row r="28" spans="1:19" x14ac:dyDescent="0.2">
      <c r="A28" s="119" t="s">
        <v>79</v>
      </c>
      <c r="C28" s="7">
        <v>84369.427999999985</v>
      </c>
      <c r="D28" s="8">
        <v>61993.998</v>
      </c>
      <c r="E28" s="19">
        <v>27498.306</v>
      </c>
      <c r="F28" s="7">
        <v>2323.1320000000001</v>
      </c>
      <c r="G28" s="7">
        <v>2422.9479999999999</v>
      </c>
      <c r="H28" s="7"/>
      <c r="I28" s="7">
        <v>1367.787</v>
      </c>
      <c r="J28" s="7">
        <v>1886.9469999999999</v>
      </c>
      <c r="K28" s="7"/>
      <c r="L28" s="7">
        <v>76548.603000000003</v>
      </c>
      <c r="M28" s="7">
        <v>54101.889000000003</v>
      </c>
      <c r="N28" s="7"/>
      <c r="O28" s="7">
        <v>1820.2449999999999</v>
      </c>
      <c r="P28" s="7">
        <v>1448.596</v>
      </c>
      <c r="Q28" s="7"/>
      <c r="R28" s="7">
        <v>2309.6610000000001</v>
      </c>
      <c r="S28" s="8">
        <v>2133.6179999999999</v>
      </c>
    </row>
    <row r="29" spans="1:19" x14ac:dyDescent="0.2">
      <c r="A29" s="120" t="s">
        <v>80</v>
      </c>
      <c r="B29" s="79"/>
      <c r="C29" s="76">
        <v>78659.616999999998</v>
      </c>
      <c r="D29" s="77">
        <v>58388.399999999994</v>
      </c>
      <c r="E29" s="78">
        <v>24462.050999999999</v>
      </c>
      <c r="F29" s="76">
        <v>2269.3939999999998</v>
      </c>
      <c r="G29" s="76">
        <v>2365.681</v>
      </c>
      <c r="H29" s="76"/>
      <c r="I29" s="76">
        <v>1267.8440000000001</v>
      </c>
      <c r="J29" s="76">
        <v>1731.443</v>
      </c>
      <c r="K29" s="76"/>
      <c r="L29" s="76">
        <v>71049.362999999998</v>
      </c>
      <c r="M29" s="76">
        <v>50692.34</v>
      </c>
      <c r="N29" s="76"/>
      <c r="O29" s="76">
        <v>1794.2470000000001</v>
      </c>
      <c r="P29" s="76">
        <v>1473.4870000000001</v>
      </c>
      <c r="Q29" s="76"/>
      <c r="R29" s="76">
        <v>2278.7689999999998</v>
      </c>
      <c r="S29" s="77">
        <v>2125.4490000000001</v>
      </c>
    </row>
    <row r="30" spans="1:19" x14ac:dyDescent="0.2">
      <c r="A30" s="119" t="s">
        <v>81</v>
      </c>
      <c r="C30" s="7">
        <v>72573.065000000002</v>
      </c>
      <c r="D30" s="8">
        <v>54697.810999999994</v>
      </c>
      <c r="E30" s="19">
        <v>22316.383000000002</v>
      </c>
      <c r="F30" s="7">
        <v>2173.4679999999998</v>
      </c>
      <c r="G30" s="7">
        <v>2205.3330000000001</v>
      </c>
      <c r="H30" s="7"/>
      <c r="I30" s="7">
        <v>1250.386</v>
      </c>
      <c r="J30" s="7">
        <v>1670.6210000000001</v>
      </c>
      <c r="K30" s="7"/>
      <c r="L30" s="7">
        <v>65400.483</v>
      </c>
      <c r="M30" s="7">
        <v>47402.790999999997</v>
      </c>
      <c r="N30" s="7"/>
      <c r="O30" s="7">
        <v>1507.5350000000001</v>
      </c>
      <c r="P30" s="7">
        <v>1277.9000000000001</v>
      </c>
      <c r="Q30" s="7"/>
      <c r="R30" s="7">
        <v>2241.1930000000002</v>
      </c>
      <c r="S30" s="8">
        <v>2141.1660000000002</v>
      </c>
    </row>
    <row r="31" spans="1:19" x14ac:dyDescent="0.2">
      <c r="A31" s="5"/>
      <c r="D31" s="6"/>
      <c r="E31" s="20"/>
      <c r="S31" s="6"/>
    </row>
    <row r="32" spans="1:19" x14ac:dyDescent="0.2">
      <c r="A32" s="28" t="s">
        <v>82</v>
      </c>
      <c r="B32" s="29"/>
      <c r="C32" s="30">
        <f>SUM(C19:C31)</f>
        <v>890005.58000000007</v>
      </c>
      <c r="D32" s="30">
        <f>SUM(D19:D31)</f>
        <v>653212.40800000005</v>
      </c>
      <c r="E32" s="32">
        <f>SUM(E19:E31)</f>
        <v>278422.27900000004</v>
      </c>
      <c r="F32" s="30">
        <f>SUM(F19:F31)</f>
        <v>26338.595999999998</v>
      </c>
      <c r="G32" s="30">
        <f>SUM(G19:G31)</f>
        <v>26734.922000000002</v>
      </c>
      <c r="H32" s="30"/>
      <c r="I32" s="30">
        <f>SUM(I19:I31)</f>
        <v>15121.263000000001</v>
      </c>
      <c r="J32" s="30">
        <f>SUM(J19:J31)</f>
        <v>20079.781999999999</v>
      </c>
      <c r="K32" s="30"/>
      <c r="L32" s="30">
        <f>SUM(L19:L31)</f>
        <v>801812.14000000013</v>
      </c>
      <c r="M32" s="30">
        <f>SUM(M19:M31)</f>
        <v>565944.37400000007</v>
      </c>
      <c r="N32" s="30"/>
      <c r="O32" s="30">
        <f>SUM(O19:O31)</f>
        <v>20257.589</v>
      </c>
      <c r="P32" s="30">
        <f>SUM(P19:P31)</f>
        <v>16330.520999999999</v>
      </c>
      <c r="Q32" s="30"/>
      <c r="R32" s="30">
        <f>SUM(R19:R31)</f>
        <v>26475.991999999998</v>
      </c>
      <c r="S32" s="30">
        <f>SUM(S19:S31)</f>
        <v>24122.808999999997</v>
      </c>
    </row>
    <row r="33" spans="1:19" x14ac:dyDescent="0.2">
      <c r="A33" s="5" t="s">
        <v>83</v>
      </c>
      <c r="C33" s="7">
        <f>C17</f>
        <v>944994.37099999981</v>
      </c>
      <c r="D33" s="7">
        <f>D17</f>
        <v>676323.19999999984</v>
      </c>
      <c r="E33" s="19">
        <f>E17</f>
        <v>297012.386</v>
      </c>
      <c r="F33" s="7">
        <f>F17</f>
        <v>28163.402999999995</v>
      </c>
      <c r="G33" s="7">
        <f>G17</f>
        <v>27766.351999999999</v>
      </c>
      <c r="H33" s="7"/>
      <c r="I33" s="7">
        <f>I17</f>
        <v>15784.545999999997</v>
      </c>
      <c r="J33" s="7">
        <f>J17</f>
        <v>20628.977000000003</v>
      </c>
      <c r="K33" s="7"/>
      <c r="L33" s="7">
        <f>L17</f>
        <v>843231.78599999996</v>
      </c>
      <c r="M33" s="7">
        <f>M17</f>
        <v>581542.99600000004</v>
      </c>
      <c r="N33" s="7"/>
      <c r="O33" s="7">
        <f>O17</f>
        <v>21676.207999999999</v>
      </c>
      <c r="P33" s="7">
        <f>P17</f>
        <v>16653.026999999998</v>
      </c>
      <c r="Q33" s="7"/>
      <c r="R33" s="7">
        <f>R17</f>
        <v>36138.428</v>
      </c>
      <c r="S33" s="7">
        <f>S17</f>
        <v>29731.848000000002</v>
      </c>
    </row>
    <row r="34" spans="1:19" x14ac:dyDescent="0.2">
      <c r="A34" s="28" t="s">
        <v>84</v>
      </c>
      <c r="B34" s="29"/>
      <c r="C34" s="33">
        <v>1</v>
      </c>
      <c r="D34" s="33">
        <v>1</v>
      </c>
      <c r="E34" s="37">
        <v>0.32435833507618872</v>
      </c>
      <c r="F34" s="33">
        <v>3.4113027115245144E-2</v>
      </c>
      <c r="G34" s="33">
        <v>4.6382970805021066E-2</v>
      </c>
      <c r="H34" s="29"/>
      <c r="I34" s="33">
        <v>1.9187316720328466E-2</v>
      </c>
      <c r="J34" s="33">
        <v>3.5052700816300304E-2</v>
      </c>
      <c r="K34" s="29"/>
      <c r="L34" s="33">
        <v>0.88094220885407792</v>
      </c>
      <c r="M34" s="33">
        <v>0.84240067560957022</v>
      </c>
      <c r="N34" s="29"/>
      <c r="O34" s="33">
        <v>2.5005887310580545E-2</v>
      </c>
      <c r="P34" s="33">
        <v>2.6613927174530948E-2</v>
      </c>
      <c r="Q34" s="29"/>
      <c r="R34" s="33">
        <v>4.0751559999767879E-2</v>
      </c>
      <c r="S34" s="34">
        <v>4.9549725594577321E-2</v>
      </c>
    </row>
    <row r="35" spans="1:19" x14ac:dyDescent="0.2">
      <c r="A35" s="13" t="s">
        <v>85</v>
      </c>
      <c r="B35" s="14"/>
      <c r="C35" s="15">
        <f>C32/C33</f>
        <v>0.94181045656196849</v>
      </c>
      <c r="D35" s="15">
        <f>D32/D33</f>
        <v>0.96582877535474199</v>
      </c>
      <c r="E35" s="73">
        <f>E32/E33</f>
        <v>0.93740965738715032</v>
      </c>
      <c r="F35" s="15">
        <f>F32/F33</f>
        <v>0.93520644504501116</v>
      </c>
      <c r="G35" s="15">
        <f>G32/G33</f>
        <v>0.9628532404977076</v>
      </c>
      <c r="H35" s="15"/>
      <c r="I35" s="15">
        <f>I32/I33</f>
        <v>0.95797896246113157</v>
      </c>
      <c r="J35" s="15">
        <f>J32/J33</f>
        <v>0.97337749710031651</v>
      </c>
      <c r="K35" s="15"/>
      <c r="L35" s="15">
        <f>L32/L33</f>
        <v>0.95087988061209083</v>
      </c>
      <c r="M35" s="15">
        <f>M32/M33</f>
        <v>0.97317718189834412</v>
      </c>
      <c r="N35" s="15"/>
      <c r="O35" s="15">
        <f>O32/O33</f>
        <v>0.93455409728491257</v>
      </c>
      <c r="P35" s="15">
        <f>P32/P33</f>
        <v>0.9806337910819457</v>
      </c>
      <c r="Q35" s="15"/>
      <c r="R35" s="15">
        <f>R32/R33</f>
        <v>0.73262710818522592</v>
      </c>
      <c r="S35" s="15">
        <f>S32/S33</f>
        <v>0.81134576633110722</v>
      </c>
    </row>
    <row r="36" spans="1:19" x14ac:dyDescent="0.2">
      <c r="A36" s="2"/>
      <c r="B36" s="3"/>
      <c r="C36" s="3"/>
      <c r="D36" s="4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76">
        <v>72175.823000000004</v>
      </c>
      <c r="D37" s="77">
        <v>55343.802000000003</v>
      </c>
      <c r="E37" s="78">
        <v>21939.863000000001</v>
      </c>
      <c r="F37" s="76">
        <v>2064.92</v>
      </c>
      <c r="G37" s="76">
        <v>2262.9090000000001</v>
      </c>
      <c r="H37" s="76"/>
      <c r="I37" s="76">
        <v>1242.6690000000001</v>
      </c>
      <c r="J37" s="76">
        <v>1676.002</v>
      </c>
      <c r="K37" s="76"/>
      <c r="L37" s="76">
        <v>64824.93</v>
      </c>
      <c r="M37" s="76">
        <v>47899.569000000003</v>
      </c>
      <c r="N37" s="76"/>
      <c r="O37" s="76">
        <v>1764.175</v>
      </c>
      <c r="P37" s="76">
        <v>1442.924</v>
      </c>
      <c r="Q37" s="76"/>
      <c r="R37" s="76">
        <v>2279.1289999999999</v>
      </c>
      <c r="S37" s="76">
        <v>2062.3980000000001</v>
      </c>
    </row>
    <row r="38" spans="1:19" x14ac:dyDescent="0.2">
      <c r="A38" s="119" t="s">
        <v>6</v>
      </c>
      <c r="C38" s="7">
        <v>74291.966</v>
      </c>
      <c r="D38" s="8">
        <v>55870.457999999999</v>
      </c>
      <c r="E38" s="19">
        <v>23122.885999999999</v>
      </c>
      <c r="F38" s="7">
        <v>2112.5390000000002</v>
      </c>
      <c r="G38" s="7">
        <v>2234.797</v>
      </c>
      <c r="H38" s="7"/>
      <c r="I38" s="7">
        <v>1239.1659999999999</v>
      </c>
      <c r="J38" s="7">
        <v>1700.78</v>
      </c>
      <c r="K38" s="7"/>
      <c r="L38" s="7">
        <v>66708.930999999997</v>
      </c>
      <c r="M38" s="7">
        <v>48202.241999999998</v>
      </c>
      <c r="N38" s="7"/>
      <c r="O38" s="7">
        <v>1831.2639999999999</v>
      </c>
      <c r="P38" s="7">
        <v>1534.1780000000001</v>
      </c>
      <c r="Q38" s="7"/>
      <c r="R38" s="7">
        <v>2400.0659999999998</v>
      </c>
      <c r="S38" s="8">
        <v>2198.4609999999998</v>
      </c>
    </row>
    <row r="39" spans="1:19" x14ac:dyDescent="0.2">
      <c r="A39" s="120" t="s">
        <v>86</v>
      </c>
      <c r="B39" s="79"/>
      <c r="C39" s="76">
        <v>76083.989000000016</v>
      </c>
      <c r="D39" s="77">
        <v>57407.423999999992</v>
      </c>
      <c r="E39" s="78">
        <v>23576.460999999999</v>
      </c>
      <c r="F39" s="76">
        <v>2195.6579999999999</v>
      </c>
      <c r="G39" s="76">
        <v>2318.4870000000001</v>
      </c>
      <c r="H39" s="76"/>
      <c r="I39" s="76">
        <v>1204.123</v>
      </c>
      <c r="J39" s="76">
        <v>1677.1890000000001</v>
      </c>
      <c r="K39" s="76"/>
      <c r="L39" s="76">
        <v>68516.073000000004</v>
      </c>
      <c r="M39" s="76">
        <v>49669.813999999998</v>
      </c>
      <c r="N39" s="76"/>
      <c r="O39" s="76">
        <v>1788.5730000000001</v>
      </c>
      <c r="P39" s="76">
        <v>1499.912</v>
      </c>
      <c r="Q39" s="76"/>
      <c r="R39" s="76">
        <v>2379.5619999999999</v>
      </c>
      <c r="S39" s="77">
        <v>2242.0219999999999</v>
      </c>
    </row>
    <row r="40" spans="1:19" x14ac:dyDescent="0.2">
      <c r="A40" s="119" t="s">
        <v>10</v>
      </c>
      <c r="C40" s="7"/>
      <c r="D40" s="8"/>
      <c r="E40" s="1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8"/>
    </row>
    <row r="41" spans="1:19" x14ac:dyDescent="0.2">
      <c r="A41" s="120" t="s">
        <v>87</v>
      </c>
      <c r="B41" s="79"/>
      <c r="C41" s="76"/>
      <c r="D41" s="77"/>
      <c r="E41" s="78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7"/>
    </row>
    <row r="42" spans="1:19" x14ac:dyDescent="0.2">
      <c r="A42" s="119" t="s">
        <v>14</v>
      </c>
      <c r="C42" s="7"/>
      <c r="D42" s="8"/>
      <c r="E42" s="1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8"/>
    </row>
    <row r="43" spans="1:19" x14ac:dyDescent="0.2">
      <c r="A43" s="120" t="s">
        <v>16</v>
      </c>
      <c r="B43" s="79"/>
      <c r="C43" s="76"/>
      <c r="D43" s="77"/>
      <c r="E43" s="78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7"/>
    </row>
    <row r="44" spans="1:19" x14ac:dyDescent="0.2">
      <c r="A44" s="119" t="s">
        <v>18</v>
      </c>
      <c r="C44" s="7"/>
      <c r="D44" s="8"/>
      <c r="E44" s="1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8"/>
    </row>
    <row r="45" spans="1:19" x14ac:dyDescent="0.2">
      <c r="A45" s="120" t="s">
        <v>88</v>
      </c>
      <c r="B45" s="79"/>
      <c r="C45" s="76"/>
      <c r="D45" s="77"/>
      <c r="E45" s="78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7"/>
    </row>
    <row r="46" spans="1:19" x14ac:dyDescent="0.2">
      <c r="A46" s="119" t="s">
        <v>89</v>
      </c>
      <c r="C46" s="7"/>
      <c r="D46" s="8"/>
      <c r="E46" s="1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8"/>
    </row>
    <row r="47" spans="1:19" x14ac:dyDescent="0.2">
      <c r="A47" s="120" t="s">
        <v>24</v>
      </c>
      <c r="B47" s="79"/>
      <c r="C47" s="76"/>
      <c r="D47" s="77"/>
      <c r="E47" s="78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</row>
    <row r="48" spans="1:19" x14ac:dyDescent="0.2">
      <c r="A48" s="119" t="s">
        <v>90</v>
      </c>
      <c r="C48" s="7"/>
      <c r="D48" s="8"/>
      <c r="E48" s="1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8"/>
    </row>
    <row r="49" spans="1:19" x14ac:dyDescent="0.2">
      <c r="A49" s="5"/>
      <c r="D49" s="6"/>
      <c r="E49" s="20"/>
      <c r="S49" s="6"/>
    </row>
    <row r="50" spans="1:19" x14ac:dyDescent="0.2">
      <c r="A50" s="28" t="s">
        <v>27</v>
      </c>
      <c r="B50" s="29"/>
      <c r="C50" s="30">
        <f>SUM(C37:C48)</f>
        <v>222551.77799999999</v>
      </c>
      <c r="D50" s="30">
        <f>SUM(D37:D48)</f>
        <v>168621.68400000001</v>
      </c>
      <c r="E50" s="32">
        <f>SUM(E37:E48)</f>
        <v>68639.209999999992</v>
      </c>
      <c r="F50" s="30">
        <f>SUM(F37:F48)</f>
        <v>6373.1170000000002</v>
      </c>
      <c r="G50" s="30">
        <f>SUM(G37:G48)</f>
        <v>6816.1930000000002</v>
      </c>
      <c r="H50" s="30"/>
      <c r="I50" s="30">
        <f>SUM(I37:I48)</f>
        <v>3685.9580000000001</v>
      </c>
      <c r="J50" s="30">
        <f>SUM(J37:J48)</f>
        <v>5053.9710000000005</v>
      </c>
      <c r="K50" s="30"/>
      <c r="L50" s="30">
        <f>SUM(L37:L48)</f>
        <v>200049.93400000001</v>
      </c>
      <c r="M50" s="30">
        <f>SUM(M37:M48)</f>
        <v>145771.625</v>
      </c>
      <c r="N50" s="30"/>
      <c r="O50" s="30">
        <f>SUM(O37:O48)</f>
        <v>5384.0119999999997</v>
      </c>
      <c r="P50" s="30">
        <f>SUM(P37:P48)</f>
        <v>4477.0140000000001</v>
      </c>
      <c r="Q50" s="30"/>
      <c r="R50" s="30">
        <f>SUM(R37:R48)</f>
        <v>7058.7569999999996</v>
      </c>
      <c r="S50" s="31">
        <f>SUM(S37:S48)</f>
        <v>6502.8810000000003</v>
      </c>
    </row>
    <row r="51" spans="1:19" x14ac:dyDescent="0.2">
      <c r="A51" s="5" t="s">
        <v>91</v>
      </c>
      <c r="C51" s="7">
        <f>SUM(C19:C21)</f>
        <v>212847.69400000002</v>
      </c>
      <c r="D51" s="7">
        <f t="shared" ref="D51:S51" si="2">SUM(D19:D21)</f>
        <v>153966.92600000001</v>
      </c>
      <c r="E51" s="7">
        <f t="shared" si="2"/>
        <v>64140.269</v>
      </c>
      <c r="F51" s="7">
        <f t="shared" si="2"/>
        <v>6621.4529999999995</v>
      </c>
      <c r="G51" s="7">
        <f t="shared" si="2"/>
        <v>6410.5550000000003</v>
      </c>
      <c r="H51" s="7"/>
      <c r="I51" s="7">
        <f t="shared" si="2"/>
        <v>3772.3329999999996</v>
      </c>
      <c r="J51" s="7">
        <f t="shared" si="2"/>
        <v>4765.7900000000009</v>
      </c>
      <c r="K51" s="7"/>
      <c r="L51" s="7">
        <f t="shared" si="2"/>
        <v>190213.45800000001</v>
      </c>
      <c r="M51" s="7">
        <f t="shared" si="2"/>
        <v>132479.15299999999</v>
      </c>
      <c r="N51" s="7"/>
      <c r="O51" s="7">
        <f t="shared" si="2"/>
        <v>5428.38</v>
      </c>
      <c r="P51" s="7">
        <f t="shared" si="2"/>
        <v>4361.634</v>
      </c>
      <c r="Q51" s="7"/>
      <c r="R51" s="7">
        <f t="shared" si="2"/>
        <v>6812.07</v>
      </c>
      <c r="S51" s="7">
        <f t="shared" si="2"/>
        <v>5949.7939999999999</v>
      </c>
    </row>
    <row r="52" spans="1:19" x14ac:dyDescent="0.2">
      <c r="A52" s="28" t="s">
        <v>92</v>
      </c>
      <c r="B52" s="29"/>
      <c r="C52" s="33">
        <f>C50/$C$50</f>
        <v>1</v>
      </c>
      <c r="D52" s="33">
        <f>D50/$D$50</f>
        <v>1</v>
      </c>
      <c r="E52" s="37">
        <f>E50/$C$50</f>
        <v>0.30841905922674767</v>
      </c>
      <c r="F52" s="33">
        <f>F50/$C$50</f>
        <v>2.8636558455174418E-2</v>
      </c>
      <c r="G52" s="33">
        <f>G50/$D$50</f>
        <v>4.0422992098691171E-2</v>
      </c>
      <c r="H52" s="29"/>
      <c r="I52" s="33">
        <f>I50/$C$50</f>
        <v>1.6562249167921723E-2</v>
      </c>
      <c r="J52" s="33">
        <f>J50/$D$50</f>
        <v>2.9972248409048035E-2</v>
      </c>
      <c r="K52" s="29"/>
      <c r="L52" s="33">
        <f>L50/$C$50</f>
        <v>0.89889164579040126</v>
      </c>
      <c r="M52" s="33">
        <f>M50/$D$50</f>
        <v>0.864489201756519</v>
      </c>
      <c r="N52" s="29"/>
      <c r="O52" s="33">
        <f>O50/$C$50</f>
        <v>2.4192176977350412E-2</v>
      </c>
      <c r="P52" s="33">
        <f>P50/$D$50</f>
        <v>2.6550642205660807E-2</v>
      </c>
      <c r="Q52" s="29"/>
      <c r="R52" s="33">
        <f>R50/$C$50</f>
        <v>3.1717369609152259E-2</v>
      </c>
      <c r="S52" s="34">
        <f>S50/$D$50</f>
        <v>3.8564915530080936E-2</v>
      </c>
    </row>
    <row r="53" spans="1:19" x14ac:dyDescent="0.2">
      <c r="A53" s="13" t="s">
        <v>93</v>
      </c>
      <c r="B53" s="14"/>
      <c r="C53" s="15">
        <f>C50/C51</f>
        <v>1.0455916802180623</v>
      </c>
      <c r="D53" s="15">
        <f t="shared" ref="D53:S53" si="3">D50/D51</f>
        <v>1.0951812079433216</v>
      </c>
      <c r="E53" s="73">
        <f t="shared" si="3"/>
        <v>1.0701422221974153</v>
      </c>
      <c r="F53" s="15">
        <f t="shared" si="3"/>
        <v>0.9624952408481946</v>
      </c>
      <c r="G53" s="15">
        <f t="shared" si="3"/>
        <v>1.0632765805768767</v>
      </c>
      <c r="H53" s="15"/>
      <c r="I53" s="15">
        <f t="shared" si="3"/>
        <v>0.97710302881532474</v>
      </c>
      <c r="J53" s="15">
        <f t="shared" si="3"/>
        <v>1.0604686736092022</v>
      </c>
      <c r="K53" s="15"/>
      <c r="L53" s="15">
        <f t="shared" si="3"/>
        <v>1.0517128288577773</v>
      </c>
      <c r="M53" s="15">
        <f t="shared" si="3"/>
        <v>1.1003363298978821</v>
      </c>
      <c r="N53" s="15"/>
      <c r="O53" s="15">
        <f t="shared" si="3"/>
        <v>0.99182665915061208</v>
      </c>
      <c r="P53" s="15">
        <f t="shared" si="3"/>
        <v>1.026453388798785</v>
      </c>
      <c r="Q53" s="15"/>
      <c r="R53" s="15">
        <f t="shared" si="3"/>
        <v>1.036213221531781</v>
      </c>
      <c r="S53" s="16">
        <f t="shared" si="3"/>
        <v>1.0929590167323442</v>
      </c>
    </row>
    <row r="54" spans="1:19" x14ac:dyDescent="0.2">
      <c r="B54" t="s">
        <v>35</v>
      </c>
    </row>
    <row r="55" spans="1:19" x14ac:dyDescent="0.2">
      <c r="B55" s="117" t="s">
        <v>94</v>
      </c>
    </row>
  </sheetData>
  <phoneticPr fontId="2"/>
  <pageMargins left="0.7" right="0.16" top="0.37" bottom="0.42" header="0.51200000000000001" footer="0.38"/>
  <pageSetup paperSize="9" scale="79" orientation="landscape" r:id="rId1"/>
  <headerFooter alignWithMargins="0"/>
  <ignoredErrors>
    <ignoredError sqref="E51:G51 I51:J51 L51:M51 O51:P51 R51:S51" formulaRange="1"/>
    <ignoredError sqref="D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55"/>
  <sheetViews>
    <sheetView view="pageBreakPreview" topLeftCell="A6" zoomScale="60" zoomScaleNormal="100" workbookViewId="0">
      <selection activeCell="S51" sqref="S51"/>
    </sheetView>
  </sheetViews>
  <sheetFormatPr defaultRowHeight="13.2" x14ac:dyDescent="0.2"/>
  <cols>
    <col min="1" max="1" width="13.44140625" customWidth="1"/>
    <col min="2" max="2" width="6.88671875" customWidth="1"/>
    <col min="3" max="5" width="9.10937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5" customWidth="1"/>
    <col min="19" max="19" width="10.77734375" customWidth="1"/>
  </cols>
  <sheetData>
    <row r="1" spans="1:19" ht="16.2" x14ac:dyDescent="0.2">
      <c r="A1" s="1" t="s">
        <v>5</v>
      </c>
      <c r="N1" t="s">
        <v>95</v>
      </c>
    </row>
    <row r="2" spans="1:19" x14ac:dyDescent="0.2">
      <c r="N2" s="121" t="s">
        <v>96</v>
      </c>
    </row>
    <row r="3" spans="1:19" x14ac:dyDescent="0.2">
      <c r="A3" t="s">
        <v>97</v>
      </c>
      <c r="N3" s="121" t="s">
        <v>98</v>
      </c>
    </row>
    <row r="4" spans="1:19" x14ac:dyDescent="0.2">
      <c r="A4" s="2"/>
      <c r="B4" s="3"/>
      <c r="C4" s="3" t="s">
        <v>99</v>
      </c>
      <c r="D4" s="4"/>
      <c r="E4" s="122" t="s">
        <v>100</v>
      </c>
      <c r="F4" s="3" t="s">
        <v>102</v>
      </c>
      <c r="G4" s="3"/>
      <c r="H4" s="3"/>
      <c r="I4" s="3" t="s">
        <v>103</v>
      </c>
      <c r="J4" s="3"/>
      <c r="K4" s="3"/>
      <c r="L4" s="3" t="s">
        <v>104</v>
      </c>
      <c r="M4" s="3"/>
      <c r="N4" s="3"/>
      <c r="O4" s="3" t="s">
        <v>105</v>
      </c>
      <c r="P4" s="3"/>
      <c r="Q4" s="3"/>
      <c r="R4" s="3" t="s">
        <v>106</v>
      </c>
      <c r="S4" s="4"/>
    </row>
    <row r="5" spans="1:19" x14ac:dyDescent="0.2">
      <c r="A5" s="13"/>
      <c r="B5" s="17"/>
      <c r="C5" s="14" t="s">
        <v>107</v>
      </c>
      <c r="D5" s="124" t="s">
        <v>108</v>
      </c>
      <c r="E5" s="125" t="s">
        <v>109</v>
      </c>
      <c r="F5" s="14" t="s">
        <v>107</v>
      </c>
      <c r="G5" s="126" t="s">
        <v>110</v>
      </c>
      <c r="H5" s="14"/>
      <c r="I5" s="14" t="s">
        <v>111</v>
      </c>
      <c r="J5" s="126" t="s">
        <v>112</v>
      </c>
      <c r="K5" s="14" t="s">
        <v>113</v>
      </c>
      <c r="L5" s="14" t="s">
        <v>114</v>
      </c>
      <c r="M5" s="126" t="s">
        <v>110</v>
      </c>
      <c r="N5" s="14" t="s">
        <v>113</v>
      </c>
      <c r="O5" s="14" t="s">
        <v>115</v>
      </c>
      <c r="P5" s="126" t="s">
        <v>116</v>
      </c>
      <c r="Q5" s="14"/>
      <c r="R5" s="14" t="s">
        <v>114</v>
      </c>
      <c r="S5" s="124" t="s">
        <v>117</v>
      </c>
    </row>
    <row r="6" spans="1:19" x14ac:dyDescent="0.2">
      <c r="A6" s="38">
        <v>2012</v>
      </c>
      <c r="B6" s="102"/>
      <c r="C6" s="7">
        <v>22981</v>
      </c>
      <c r="D6" s="8">
        <v>38328</v>
      </c>
      <c r="E6" s="19">
        <v>9207</v>
      </c>
      <c r="F6" s="40"/>
      <c r="G6" s="7"/>
      <c r="H6" s="7"/>
      <c r="I6" s="40"/>
      <c r="J6" s="7"/>
      <c r="K6" s="7"/>
      <c r="L6" s="7">
        <v>14604</v>
      </c>
      <c r="M6" s="7">
        <v>31088</v>
      </c>
      <c r="N6" s="7"/>
      <c r="O6" s="40"/>
      <c r="P6" s="7"/>
      <c r="Q6" s="7"/>
      <c r="R6" s="40"/>
      <c r="S6" s="8"/>
    </row>
    <row r="7" spans="1:19" x14ac:dyDescent="0.2">
      <c r="A7" s="74">
        <v>2013</v>
      </c>
      <c r="B7" s="104"/>
      <c r="C7" s="76">
        <v>21707</v>
      </c>
      <c r="D7" s="77">
        <v>32121</v>
      </c>
      <c r="E7" s="78">
        <v>9311</v>
      </c>
      <c r="F7" s="76"/>
      <c r="G7" s="76"/>
      <c r="H7" s="76"/>
      <c r="I7" s="76"/>
      <c r="J7" s="76"/>
      <c r="K7" s="76"/>
      <c r="L7" s="76">
        <v>12615</v>
      </c>
      <c r="M7" s="76">
        <v>24673</v>
      </c>
      <c r="N7" s="76"/>
      <c r="O7" s="76"/>
      <c r="P7" s="76"/>
      <c r="Q7" s="76"/>
      <c r="R7" s="76"/>
      <c r="S7" s="77"/>
    </row>
    <row r="8" spans="1:19" x14ac:dyDescent="0.2">
      <c r="A8" s="38">
        <v>2014</v>
      </c>
      <c r="B8" s="102"/>
      <c r="C8" s="7">
        <v>21009</v>
      </c>
      <c r="D8" s="8">
        <v>30436</v>
      </c>
      <c r="E8" s="19">
        <v>8935</v>
      </c>
      <c r="F8" s="40"/>
      <c r="G8" s="7"/>
      <c r="H8" s="7"/>
      <c r="I8" s="40"/>
      <c r="J8" s="7"/>
      <c r="K8" s="7"/>
      <c r="L8" s="7">
        <v>11826</v>
      </c>
      <c r="M8" s="7">
        <v>23030</v>
      </c>
      <c r="N8" s="7"/>
      <c r="O8" s="40"/>
      <c r="P8" s="7"/>
      <c r="Q8" s="7"/>
      <c r="R8" s="40"/>
      <c r="S8" s="8"/>
    </row>
    <row r="9" spans="1:19" x14ac:dyDescent="0.2">
      <c r="A9" s="74">
        <v>2015</v>
      </c>
      <c r="B9" s="104"/>
      <c r="C9" s="76">
        <v>20307</v>
      </c>
      <c r="D9" s="77">
        <v>26508</v>
      </c>
      <c r="E9" s="78">
        <v>8419</v>
      </c>
      <c r="F9" s="76"/>
      <c r="G9" s="76"/>
      <c r="H9" s="76"/>
      <c r="I9" s="76"/>
      <c r="J9" s="76"/>
      <c r="K9" s="76"/>
      <c r="L9" s="76">
        <v>11001</v>
      </c>
      <c r="M9" s="76">
        <v>18618</v>
      </c>
      <c r="N9" s="76"/>
      <c r="O9" s="76"/>
      <c r="P9" s="76"/>
      <c r="Q9" s="76"/>
      <c r="R9" s="76"/>
      <c r="S9" s="77"/>
    </row>
    <row r="10" spans="1:19" x14ac:dyDescent="0.2">
      <c r="A10" s="38">
        <v>2016</v>
      </c>
      <c r="B10" s="102"/>
      <c r="C10" s="7">
        <v>18890</v>
      </c>
      <c r="D10" s="8">
        <v>27467</v>
      </c>
      <c r="E10" s="19">
        <v>7893</v>
      </c>
      <c r="F10" s="103"/>
      <c r="G10" s="39"/>
      <c r="H10" s="7"/>
      <c r="I10" s="103"/>
      <c r="J10" s="39"/>
      <c r="K10" s="7"/>
      <c r="L10" s="7">
        <v>10096</v>
      </c>
      <c r="M10" s="7">
        <v>19741</v>
      </c>
      <c r="N10" s="7"/>
      <c r="O10" s="103"/>
      <c r="P10" s="39"/>
      <c r="Q10" s="7"/>
      <c r="R10" s="103"/>
      <c r="S10" s="42"/>
    </row>
    <row r="11" spans="1:19" x14ac:dyDescent="0.2">
      <c r="A11" s="74">
        <v>2017</v>
      </c>
      <c r="B11" s="79"/>
      <c r="C11" s="98">
        <v>19713</v>
      </c>
      <c r="D11" s="100">
        <v>29829</v>
      </c>
      <c r="E11" s="99">
        <v>8501</v>
      </c>
      <c r="F11" s="84"/>
      <c r="G11" s="82"/>
      <c r="H11" s="76"/>
      <c r="I11" s="84"/>
      <c r="J11" s="82"/>
      <c r="K11" s="98"/>
      <c r="L11" s="98">
        <v>10289</v>
      </c>
      <c r="M11" s="98">
        <v>20374</v>
      </c>
      <c r="N11" s="98"/>
      <c r="O11" s="79"/>
      <c r="P11" s="76"/>
      <c r="Q11" s="76"/>
      <c r="R11" s="79"/>
      <c r="S11" s="77"/>
    </row>
    <row r="12" spans="1:19" x14ac:dyDescent="0.2">
      <c r="A12" s="38">
        <v>2018</v>
      </c>
      <c r="C12" s="48">
        <v>18689.804</v>
      </c>
      <c r="D12" s="48">
        <v>30877.116999999998</v>
      </c>
      <c r="E12" s="96">
        <v>8052.585</v>
      </c>
      <c r="F12" s="46"/>
      <c r="G12" s="47"/>
      <c r="H12" s="48"/>
      <c r="I12" s="46"/>
      <c r="J12" s="47"/>
      <c r="K12" s="48"/>
      <c r="L12" s="48">
        <v>9514.0159999999996</v>
      </c>
      <c r="M12" s="48">
        <v>19988.428</v>
      </c>
      <c r="O12" s="45"/>
      <c r="P12" s="44"/>
      <c r="R12" s="45"/>
      <c r="S12" s="41"/>
    </row>
    <row r="13" spans="1:19" x14ac:dyDescent="0.2">
      <c r="A13" s="74">
        <v>2019</v>
      </c>
      <c r="B13" s="79"/>
      <c r="C13" s="76">
        <v>17544.348999999998</v>
      </c>
      <c r="D13" s="76">
        <v>31784.601999999999</v>
      </c>
      <c r="E13" s="78">
        <v>7516.1660000000002</v>
      </c>
      <c r="F13" s="76"/>
      <c r="G13" s="76"/>
      <c r="H13" s="76"/>
      <c r="I13" s="76"/>
      <c r="J13" s="76"/>
      <c r="K13" s="76"/>
      <c r="L13" s="76">
        <v>9066.643</v>
      </c>
      <c r="M13" s="76">
        <v>23035.135999999999</v>
      </c>
      <c r="N13" s="79"/>
      <c r="O13" s="79"/>
      <c r="P13" s="79"/>
      <c r="Q13" s="79"/>
      <c r="R13" s="79"/>
      <c r="S13" s="105"/>
    </row>
    <row r="14" spans="1:19" x14ac:dyDescent="0.2">
      <c r="A14" s="38">
        <v>2020</v>
      </c>
      <c r="C14" s="7">
        <v>13792.868999999999</v>
      </c>
      <c r="D14" s="7">
        <v>26189.96</v>
      </c>
      <c r="E14" s="19">
        <v>5841.7139999999999</v>
      </c>
      <c r="F14" s="7"/>
      <c r="G14" s="7"/>
      <c r="H14" s="7"/>
      <c r="I14" s="7"/>
      <c r="J14" s="7"/>
      <c r="K14" s="7"/>
      <c r="L14" s="7">
        <v>7507.7160000000003</v>
      </c>
      <c r="M14" s="7">
        <v>18635.004000000001</v>
      </c>
      <c r="S14" s="6"/>
    </row>
    <row r="15" spans="1:19" x14ac:dyDescent="0.2">
      <c r="A15" s="74">
        <v>2021</v>
      </c>
      <c r="B15" s="79"/>
      <c r="C15" s="76">
        <v>16926.899000000001</v>
      </c>
      <c r="D15" s="76">
        <v>32177.535</v>
      </c>
      <c r="E15" s="78">
        <v>7863.9409999999998</v>
      </c>
      <c r="F15" s="76"/>
      <c r="G15" s="76"/>
      <c r="H15" s="76"/>
      <c r="I15" s="76"/>
      <c r="J15" s="76"/>
      <c r="K15" s="76"/>
      <c r="L15" s="76">
        <v>7873.732</v>
      </c>
      <c r="M15" s="76">
        <v>21697.170999999998</v>
      </c>
      <c r="N15" s="79"/>
      <c r="O15" s="79"/>
      <c r="P15" s="79"/>
      <c r="Q15" s="79"/>
      <c r="R15" s="79"/>
      <c r="S15" s="105"/>
    </row>
    <row r="16" spans="1:19" x14ac:dyDescent="0.2">
      <c r="A16" s="127">
        <v>2022</v>
      </c>
      <c r="B16" s="137"/>
      <c r="C16" s="129">
        <v>15735.266999999996</v>
      </c>
      <c r="D16" s="129">
        <v>36189.205999999998</v>
      </c>
      <c r="E16" s="131">
        <v>7152.0539999999992</v>
      </c>
      <c r="F16" s="129"/>
      <c r="G16" s="129"/>
      <c r="H16" s="129"/>
      <c r="I16" s="129"/>
      <c r="J16" s="129"/>
      <c r="K16" s="129"/>
      <c r="L16" s="129">
        <v>7363.1409999999996</v>
      </c>
      <c r="M16" s="129">
        <v>24556.255000000001</v>
      </c>
      <c r="N16" s="137"/>
      <c r="O16" s="137"/>
      <c r="P16" s="137"/>
      <c r="Q16" s="137"/>
      <c r="R16" s="137"/>
      <c r="S16" s="139"/>
    </row>
    <row r="17" spans="1:19" x14ac:dyDescent="0.2">
      <c r="A17" s="132">
        <v>2023</v>
      </c>
      <c r="B17" s="138"/>
      <c r="C17" s="134">
        <v>14138.504999999997</v>
      </c>
      <c r="D17" s="134">
        <v>38884.567999999999</v>
      </c>
      <c r="E17" s="136">
        <v>5936.7559999999994</v>
      </c>
      <c r="F17" s="134"/>
      <c r="G17" s="134"/>
      <c r="H17" s="134"/>
      <c r="I17" s="134"/>
      <c r="J17" s="134"/>
      <c r="K17" s="134"/>
      <c r="L17" s="134">
        <v>7422.5959999999995</v>
      </c>
      <c r="M17" s="134">
        <v>29157.321000000004</v>
      </c>
      <c r="N17" s="138"/>
      <c r="O17" s="138"/>
      <c r="P17" s="138"/>
      <c r="Q17" s="138"/>
      <c r="R17" s="138"/>
      <c r="S17" s="140"/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148</v>
      </c>
      <c r="B19" s="79"/>
      <c r="C19" s="76">
        <v>1101.4870000000001</v>
      </c>
      <c r="D19" s="77">
        <v>2524.7070000000003</v>
      </c>
      <c r="E19" s="78">
        <v>527.553</v>
      </c>
      <c r="F19" s="154" t="s">
        <v>57</v>
      </c>
      <c r="G19" s="155"/>
      <c r="H19" s="76"/>
      <c r="I19" s="155" t="s">
        <v>57</v>
      </c>
      <c r="J19" s="155"/>
      <c r="K19" s="76"/>
      <c r="L19" s="76">
        <v>545.06700000000001</v>
      </c>
      <c r="M19" s="76">
        <v>1812.1310000000001</v>
      </c>
      <c r="N19" s="76"/>
      <c r="O19" s="155"/>
      <c r="P19" s="155"/>
      <c r="Q19" s="76"/>
      <c r="R19" s="76">
        <v>556.41999999999996</v>
      </c>
      <c r="S19" s="77">
        <v>712.57600000000002</v>
      </c>
    </row>
    <row r="20" spans="1:19" x14ac:dyDescent="0.2">
      <c r="A20" s="119" t="s">
        <v>7</v>
      </c>
      <c r="C20" s="7">
        <v>1165.96</v>
      </c>
      <c r="D20" s="8">
        <v>3354.489</v>
      </c>
      <c r="E20" s="19">
        <v>535.35400000000004</v>
      </c>
      <c r="F20" s="7"/>
      <c r="G20" s="7"/>
      <c r="H20" s="7"/>
      <c r="I20" s="7"/>
      <c r="J20" s="7"/>
      <c r="K20" s="7"/>
      <c r="L20" s="7">
        <v>582.59100000000001</v>
      </c>
      <c r="M20" s="7">
        <v>2585.38</v>
      </c>
      <c r="N20" s="7"/>
      <c r="O20" s="7"/>
      <c r="P20" s="7"/>
      <c r="Q20" s="7"/>
      <c r="R20" s="7">
        <v>583.36900000000003</v>
      </c>
      <c r="S20" s="8">
        <v>769.10900000000004</v>
      </c>
    </row>
    <row r="21" spans="1:19" x14ac:dyDescent="0.2">
      <c r="A21" s="120" t="s">
        <v>9</v>
      </c>
      <c r="B21" s="79"/>
      <c r="C21" s="76">
        <v>1179.549</v>
      </c>
      <c r="D21" s="77">
        <v>3611.0239999999999</v>
      </c>
      <c r="E21" s="78">
        <v>557.95600000000002</v>
      </c>
      <c r="F21" s="76"/>
      <c r="G21" s="76"/>
      <c r="H21" s="76"/>
      <c r="I21" s="76"/>
      <c r="J21" s="76"/>
      <c r="K21" s="76"/>
      <c r="L21" s="76">
        <v>550.84500000000003</v>
      </c>
      <c r="M21" s="76">
        <v>2809.96</v>
      </c>
      <c r="N21" s="76"/>
      <c r="O21" s="76"/>
      <c r="P21" s="76"/>
      <c r="Q21" s="76"/>
      <c r="R21" s="76">
        <v>628.70399999999995</v>
      </c>
      <c r="S21" s="77">
        <v>801.06399999999996</v>
      </c>
    </row>
    <row r="22" spans="1:19" x14ac:dyDescent="0.2">
      <c r="A22" s="119" t="s">
        <v>118</v>
      </c>
      <c r="C22" s="7">
        <v>1295.3150000000001</v>
      </c>
      <c r="D22" s="8">
        <v>3024.8679999999999</v>
      </c>
      <c r="E22" s="19">
        <v>611.76199999999994</v>
      </c>
      <c r="F22" s="7"/>
      <c r="G22" s="7"/>
      <c r="H22" s="7"/>
      <c r="I22" s="7"/>
      <c r="J22" s="7"/>
      <c r="K22" s="7"/>
      <c r="L22" s="7">
        <v>624.79499999999996</v>
      </c>
      <c r="M22" s="7">
        <v>2155.9749999999999</v>
      </c>
      <c r="N22" s="7"/>
      <c r="O22" s="7"/>
      <c r="P22" s="7"/>
      <c r="Q22" s="7"/>
      <c r="R22" s="7">
        <v>670.52</v>
      </c>
      <c r="S22" s="8">
        <v>868.89300000000003</v>
      </c>
    </row>
    <row r="23" spans="1:19" x14ac:dyDescent="0.2">
      <c r="A23" s="120" t="s">
        <v>12</v>
      </c>
      <c r="B23" s="79"/>
      <c r="C23" s="76">
        <v>1202.7469999999998</v>
      </c>
      <c r="D23" s="77">
        <v>2978.97</v>
      </c>
      <c r="E23" s="78">
        <v>534.154</v>
      </c>
      <c r="F23" s="76"/>
      <c r="G23" s="76"/>
      <c r="H23" s="76"/>
      <c r="I23" s="76"/>
      <c r="J23" s="76"/>
      <c r="K23" s="76"/>
      <c r="L23" s="76">
        <v>586.26400000000001</v>
      </c>
      <c r="M23" s="76">
        <v>2154.3649999999998</v>
      </c>
      <c r="N23" s="76"/>
      <c r="O23" s="76"/>
      <c r="P23" s="76"/>
      <c r="Q23" s="76"/>
      <c r="R23" s="76">
        <v>616.48299999999995</v>
      </c>
      <c r="S23" s="77">
        <v>824.60500000000002</v>
      </c>
    </row>
    <row r="24" spans="1:19" x14ac:dyDescent="0.2">
      <c r="A24" s="119" t="s">
        <v>15</v>
      </c>
      <c r="C24" s="7">
        <v>1251.693</v>
      </c>
      <c r="D24" s="8">
        <v>3089.8690000000001</v>
      </c>
      <c r="E24" s="19">
        <v>577.65200000000004</v>
      </c>
      <c r="F24" s="7"/>
      <c r="G24" s="7"/>
      <c r="H24" s="7"/>
      <c r="I24" s="7"/>
      <c r="J24" s="7"/>
      <c r="K24" s="7"/>
      <c r="L24" s="7">
        <v>608.79499999999996</v>
      </c>
      <c r="M24" s="7">
        <v>2207.7530000000002</v>
      </c>
      <c r="N24" s="7"/>
      <c r="O24" s="7"/>
      <c r="P24" s="7"/>
      <c r="Q24" s="7"/>
      <c r="R24" s="7">
        <v>642.89800000000002</v>
      </c>
      <c r="S24" s="8">
        <v>882.11599999999999</v>
      </c>
    </row>
    <row r="25" spans="1:19" x14ac:dyDescent="0.2">
      <c r="A25" s="120" t="s">
        <v>119</v>
      </c>
      <c r="B25" s="79"/>
      <c r="C25" s="76">
        <v>1372.8400000000001</v>
      </c>
      <c r="D25" s="77">
        <v>3313.3159999999998</v>
      </c>
      <c r="E25" s="78">
        <v>611.55899999999997</v>
      </c>
      <c r="F25" s="76"/>
      <c r="G25" s="76"/>
      <c r="H25" s="76"/>
      <c r="I25" s="76"/>
      <c r="J25" s="76"/>
      <c r="K25" s="76"/>
      <c r="L25" s="76">
        <v>727.95</v>
      </c>
      <c r="M25" s="76">
        <v>2414.6909999999998</v>
      </c>
      <c r="N25" s="76"/>
      <c r="O25" s="76"/>
      <c r="P25" s="76"/>
      <c r="Q25" s="76"/>
      <c r="R25" s="76">
        <v>644.89</v>
      </c>
      <c r="S25" s="77">
        <v>898.625</v>
      </c>
    </row>
    <row r="26" spans="1:19" x14ac:dyDescent="0.2">
      <c r="A26" s="119" t="s">
        <v>19</v>
      </c>
      <c r="C26" s="7">
        <v>981.52099999999996</v>
      </c>
      <c r="D26" s="8">
        <v>2607.9960000000001</v>
      </c>
      <c r="E26" s="19">
        <v>446.536</v>
      </c>
      <c r="F26" s="7"/>
      <c r="G26" s="7"/>
      <c r="H26" s="7"/>
      <c r="I26" s="7"/>
      <c r="J26" s="7"/>
      <c r="K26" s="7"/>
      <c r="L26" s="7">
        <v>498.87099999999998</v>
      </c>
      <c r="M26" s="7">
        <v>1885.1130000000001</v>
      </c>
      <c r="N26" s="7"/>
      <c r="O26" s="7"/>
      <c r="P26" s="7"/>
      <c r="Q26" s="7"/>
      <c r="R26" s="7">
        <v>482.65</v>
      </c>
      <c r="S26" s="8">
        <v>722.88300000000004</v>
      </c>
    </row>
    <row r="27" spans="1:19" x14ac:dyDescent="0.2">
      <c r="A27" s="120" t="s">
        <v>120</v>
      </c>
      <c r="B27" s="79"/>
      <c r="C27" s="76">
        <v>1230.4140000000002</v>
      </c>
      <c r="D27" s="77">
        <v>3249.3579999999997</v>
      </c>
      <c r="E27" s="78">
        <v>611.64800000000002</v>
      </c>
      <c r="F27" s="76"/>
      <c r="G27" s="76"/>
      <c r="H27" s="76"/>
      <c r="I27" s="76"/>
      <c r="J27" s="76"/>
      <c r="K27" s="76"/>
      <c r="L27" s="76">
        <v>603.44000000000005</v>
      </c>
      <c r="M27" s="76">
        <v>2400.6039999999998</v>
      </c>
      <c r="N27" s="76"/>
      <c r="O27" s="76"/>
      <c r="P27" s="76"/>
      <c r="Q27" s="76"/>
      <c r="R27" s="76">
        <v>626.97400000000005</v>
      </c>
      <c r="S27" s="77">
        <v>848.75400000000002</v>
      </c>
    </row>
    <row r="28" spans="1:19" x14ac:dyDescent="0.2">
      <c r="A28" s="119" t="s">
        <v>23</v>
      </c>
      <c r="C28" s="7">
        <v>1260.6500000000001</v>
      </c>
      <c r="D28" s="8">
        <v>3228.047</v>
      </c>
      <c r="E28" s="19">
        <v>598.18299999999999</v>
      </c>
      <c r="F28" s="7"/>
      <c r="G28" s="7"/>
      <c r="H28" s="7"/>
      <c r="I28" s="7"/>
      <c r="J28" s="7"/>
      <c r="K28" s="7"/>
      <c r="L28" s="7">
        <v>644.755</v>
      </c>
      <c r="M28" s="7">
        <v>2331.11</v>
      </c>
      <c r="N28" s="7"/>
      <c r="O28" s="7"/>
      <c r="P28" s="7"/>
      <c r="Q28" s="7"/>
      <c r="R28" s="7">
        <v>615.89499999999998</v>
      </c>
      <c r="S28" s="8">
        <v>896.93700000000001</v>
      </c>
    </row>
    <row r="29" spans="1:19" x14ac:dyDescent="0.2">
      <c r="A29" s="120" t="s">
        <v>121</v>
      </c>
      <c r="B29" s="79"/>
      <c r="C29" s="76">
        <v>1259.347</v>
      </c>
      <c r="D29" s="77">
        <v>3149.067</v>
      </c>
      <c r="E29" s="78">
        <v>589.41099999999994</v>
      </c>
      <c r="F29" s="76"/>
      <c r="G29" s="76"/>
      <c r="H29" s="76"/>
      <c r="I29" s="76"/>
      <c r="J29" s="76"/>
      <c r="K29" s="76"/>
      <c r="L29" s="76">
        <v>616.48299999999995</v>
      </c>
      <c r="M29" s="76">
        <v>2275.4380000000001</v>
      </c>
      <c r="N29" s="76"/>
      <c r="O29" s="76"/>
      <c r="P29" s="76"/>
      <c r="Q29" s="76"/>
      <c r="R29" s="76">
        <v>642.86400000000003</v>
      </c>
      <c r="S29" s="77">
        <v>873.62900000000002</v>
      </c>
    </row>
    <row r="30" spans="1:19" x14ac:dyDescent="0.2">
      <c r="A30" s="119" t="s">
        <v>122</v>
      </c>
      <c r="C30" s="7">
        <v>1180.3699999999999</v>
      </c>
      <c r="D30" s="8">
        <v>3325.0630000000001</v>
      </c>
      <c r="E30" s="19">
        <v>548.54200000000003</v>
      </c>
      <c r="F30" s="7"/>
      <c r="G30" s="7"/>
      <c r="H30" s="7"/>
      <c r="I30" s="7"/>
      <c r="J30" s="7"/>
      <c r="K30" s="7"/>
      <c r="L30" s="7">
        <v>528.85699999999997</v>
      </c>
      <c r="M30" s="7">
        <v>2412.8090000000002</v>
      </c>
      <c r="N30" s="7"/>
      <c r="O30" s="7"/>
      <c r="P30" s="7"/>
      <c r="Q30" s="7"/>
      <c r="R30" s="7">
        <v>651.51300000000003</v>
      </c>
      <c r="S30" s="8">
        <v>912.25400000000002</v>
      </c>
    </row>
    <row r="31" spans="1:19" x14ac:dyDescent="0.2">
      <c r="A31" s="5"/>
      <c r="D31" s="6"/>
      <c r="E31" s="20"/>
      <c r="S31" s="6"/>
    </row>
    <row r="32" spans="1:19" x14ac:dyDescent="0.2">
      <c r="A32" s="28" t="s">
        <v>27</v>
      </c>
      <c r="B32" s="29"/>
      <c r="C32" s="30">
        <f>SUM(C19:C31)</f>
        <v>14481.893</v>
      </c>
      <c r="D32" s="30">
        <f>SUM(D19:D31)</f>
        <v>37456.773999999998</v>
      </c>
      <c r="E32" s="32">
        <f>SUM(E19:E31)</f>
        <v>6750.31</v>
      </c>
      <c r="F32" s="30"/>
      <c r="G32" s="30"/>
      <c r="H32" s="30"/>
      <c r="I32" s="30"/>
      <c r="J32" s="30"/>
      <c r="K32" s="30"/>
      <c r="L32" s="30">
        <f>SUM(L19:L31)</f>
        <v>7118.7130000000006</v>
      </c>
      <c r="M32" s="30">
        <f>SUM(M19:M31)</f>
        <v>27445.329000000005</v>
      </c>
      <c r="N32" s="30"/>
      <c r="O32" s="30"/>
      <c r="P32" s="30"/>
      <c r="Q32" s="30"/>
      <c r="R32" s="30">
        <f>SUM(R19:R31)</f>
        <v>7363.1799999999994</v>
      </c>
      <c r="S32" s="30">
        <f>SUM(S19:S31)</f>
        <v>10011.445000000002</v>
      </c>
    </row>
    <row r="33" spans="1:19" x14ac:dyDescent="0.2">
      <c r="A33" s="5" t="s">
        <v>31</v>
      </c>
      <c r="C33" s="7">
        <f>C17</f>
        <v>14138.504999999997</v>
      </c>
      <c r="D33" s="7">
        <f>D17</f>
        <v>38884.567999999999</v>
      </c>
      <c r="E33" s="19">
        <f>E17</f>
        <v>5936.7559999999994</v>
      </c>
      <c r="F33" s="7"/>
      <c r="G33" s="7"/>
      <c r="H33" s="7"/>
      <c r="I33" s="7"/>
      <c r="J33" s="7"/>
      <c r="K33" s="7"/>
      <c r="L33" s="7">
        <f>L17</f>
        <v>7422.5959999999995</v>
      </c>
      <c r="M33" s="7">
        <f>M17</f>
        <v>29157.321000000004</v>
      </c>
      <c r="N33" s="7"/>
      <c r="O33" s="7"/>
      <c r="P33" s="7"/>
      <c r="Q33" s="7"/>
      <c r="R33" s="7"/>
      <c r="S33" s="8"/>
    </row>
    <row r="34" spans="1:19" x14ac:dyDescent="0.2">
      <c r="A34" s="28" t="s">
        <v>30</v>
      </c>
      <c r="B34" s="29"/>
      <c r="C34" s="33">
        <v>1</v>
      </c>
      <c r="D34" s="33">
        <v>1</v>
      </c>
      <c r="E34" s="37">
        <f>E32/$C$32</f>
        <v>0.46612069292322489</v>
      </c>
      <c r="F34" s="33"/>
      <c r="G34" s="33"/>
      <c r="H34" s="33"/>
      <c r="I34" s="33"/>
      <c r="J34" s="33"/>
      <c r="K34" s="33"/>
      <c r="L34" s="33">
        <f>L32/$C$32</f>
        <v>0.49155956338028467</v>
      </c>
      <c r="M34" s="33">
        <f>M32/$D$32</f>
        <v>0.73272004150704506</v>
      </c>
      <c r="N34" s="29"/>
      <c r="O34" s="33"/>
      <c r="P34" s="33"/>
      <c r="Q34" s="29"/>
      <c r="R34" s="33"/>
      <c r="S34" s="34"/>
    </row>
    <row r="35" spans="1:19" x14ac:dyDescent="0.2">
      <c r="A35" s="13" t="s">
        <v>123</v>
      </c>
      <c r="B35" s="14"/>
      <c r="C35" s="15">
        <f>C32/C33</f>
        <v>1.0242874335016328</v>
      </c>
      <c r="D35" s="15">
        <f>D32/D33</f>
        <v>0.96328121737137462</v>
      </c>
      <c r="E35" s="73">
        <f>E32/E33</f>
        <v>1.1370367924839764</v>
      </c>
      <c r="F35" s="15"/>
      <c r="G35" s="15"/>
      <c r="H35" s="15"/>
      <c r="I35" s="15"/>
      <c r="J35" s="15"/>
      <c r="K35" s="15"/>
      <c r="L35" s="15">
        <f>L32/L33</f>
        <v>0.95905974136272554</v>
      </c>
      <c r="M35" s="15">
        <f>M32/M33</f>
        <v>0.94128431758185194</v>
      </c>
      <c r="N35" s="15"/>
      <c r="O35" s="15"/>
      <c r="P35" s="15"/>
      <c r="Q35" s="15"/>
      <c r="R35" s="15"/>
      <c r="S35" s="16"/>
    </row>
    <row r="36" spans="1:19" x14ac:dyDescent="0.2">
      <c r="A36" s="2"/>
      <c r="B36" s="3"/>
      <c r="C36" s="3"/>
      <c r="D36" s="3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147">
        <v>1236.787</v>
      </c>
      <c r="D37" s="147">
        <v>2919.8720000000003</v>
      </c>
      <c r="E37" s="78">
        <v>584.86800000000005</v>
      </c>
      <c r="F37" s="155" t="s">
        <v>57</v>
      </c>
      <c r="G37" s="155"/>
      <c r="H37" s="76"/>
      <c r="I37" s="155" t="s">
        <v>57</v>
      </c>
      <c r="J37" s="155"/>
      <c r="K37" s="76"/>
      <c r="L37" s="76">
        <v>608.93700000000001</v>
      </c>
      <c r="M37" s="76">
        <v>2083.13</v>
      </c>
      <c r="N37" s="76"/>
      <c r="O37" s="155" t="s">
        <v>57</v>
      </c>
      <c r="P37" s="155"/>
      <c r="Q37" s="76"/>
      <c r="R37" s="141">
        <v>627.85</v>
      </c>
      <c r="S37" s="142">
        <v>836.74199999999996</v>
      </c>
    </row>
    <row r="38" spans="1:19" x14ac:dyDescent="0.2">
      <c r="A38" s="119" t="s">
        <v>7</v>
      </c>
      <c r="C38" s="148">
        <v>1193.5239999999999</v>
      </c>
      <c r="D38" s="149">
        <v>3166.6710000000003</v>
      </c>
      <c r="E38" s="19">
        <v>554.48400000000004</v>
      </c>
      <c r="F38" s="7"/>
      <c r="G38" s="7"/>
      <c r="H38" s="7"/>
      <c r="I38" s="7"/>
      <c r="J38" s="7"/>
      <c r="K38" s="7"/>
      <c r="L38" s="7">
        <v>583.82000000000005</v>
      </c>
      <c r="M38" s="7">
        <v>2325.9270000000001</v>
      </c>
      <c r="N38" s="7"/>
      <c r="O38" s="7"/>
      <c r="P38" s="7"/>
      <c r="Q38" s="7"/>
      <c r="R38" s="7">
        <v>609.70399999999995</v>
      </c>
      <c r="S38" s="8">
        <v>840.74400000000003</v>
      </c>
    </row>
    <row r="39" spans="1:19" x14ac:dyDescent="0.2">
      <c r="A39" s="120" t="s">
        <v>9</v>
      </c>
      <c r="B39" s="79"/>
      <c r="C39" s="151">
        <v>1176.0920000000001</v>
      </c>
      <c r="D39" s="151">
        <v>3387.2020000000002</v>
      </c>
      <c r="E39" s="78">
        <v>569.34699999999998</v>
      </c>
      <c r="F39" s="76"/>
      <c r="G39" s="76"/>
      <c r="H39" s="76"/>
      <c r="I39" s="76"/>
      <c r="J39" s="76"/>
      <c r="K39" s="76"/>
      <c r="L39" s="76">
        <v>564.58600000000001</v>
      </c>
      <c r="M39" s="76">
        <v>2591.4180000000001</v>
      </c>
      <c r="N39" s="76"/>
      <c r="O39" s="76"/>
      <c r="P39" s="76"/>
      <c r="Q39" s="76"/>
      <c r="R39" s="143">
        <v>611.50599999999997</v>
      </c>
      <c r="S39" s="144">
        <v>795.78399999999999</v>
      </c>
    </row>
    <row r="40" spans="1:19" x14ac:dyDescent="0.2">
      <c r="A40" s="119" t="s">
        <v>11</v>
      </c>
      <c r="C40" s="7"/>
      <c r="D40" s="7"/>
      <c r="E40" s="1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8"/>
    </row>
    <row r="41" spans="1:19" x14ac:dyDescent="0.2">
      <c r="A41" s="120" t="s">
        <v>124</v>
      </c>
      <c r="B41" s="79"/>
      <c r="C41" s="76"/>
      <c r="D41" s="76"/>
      <c r="E41" s="78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143"/>
      <c r="S41" s="144"/>
    </row>
    <row r="42" spans="1:19" x14ac:dyDescent="0.2">
      <c r="A42" s="119" t="s">
        <v>15</v>
      </c>
      <c r="C42" s="7"/>
      <c r="D42" s="7"/>
      <c r="E42" s="1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8"/>
    </row>
    <row r="43" spans="1:19" x14ac:dyDescent="0.2">
      <c r="A43" s="120" t="s">
        <v>16</v>
      </c>
      <c r="B43" s="79"/>
      <c r="C43" s="76"/>
      <c r="D43" s="76"/>
      <c r="E43" s="78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7"/>
    </row>
    <row r="44" spans="1:19" x14ac:dyDescent="0.2">
      <c r="A44" s="119" t="s">
        <v>125</v>
      </c>
      <c r="C44" s="129"/>
      <c r="D44" s="129"/>
      <c r="E44" s="131"/>
      <c r="F44" s="7"/>
      <c r="G44" s="7"/>
      <c r="H44" s="7"/>
      <c r="I44" s="7"/>
      <c r="J44" s="7"/>
      <c r="K44" s="7"/>
      <c r="L44" s="129"/>
      <c r="M44" s="129"/>
      <c r="N44" s="129"/>
      <c r="O44" s="129"/>
      <c r="P44" s="129"/>
      <c r="Q44" s="129"/>
      <c r="R44" s="129"/>
      <c r="S44" s="130"/>
    </row>
    <row r="45" spans="1:19" x14ac:dyDescent="0.2">
      <c r="A45" s="120" t="s">
        <v>21</v>
      </c>
      <c r="B45" s="79"/>
      <c r="C45" s="76"/>
      <c r="D45" s="76"/>
      <c r="E45" s="78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7"/>
    </row>
    <row r="46" spans="1:19" x14ac:dyDescent="0.2">
      <c r="A46" s="119" t="s">
        <v>126</v>
      </c>
      <c r="C46" s="7"/>
      <c r="D46" s="7"/>
      <c r="E46" s="1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8"/>
    </row>
    <row r="47" spans="1:19" x14ac:dyDescent="0.2">
      <c r="A47" s="120" t="s">
        <v>25</v>
      </c>
      <c r="B47" s="79"/>
      <c r="C47" s="76"/>
      <c r="D47" s="76"/>
      <c r="E47" s="78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</row>
    <row r="48" spans="1:19" x14ac:dyDescent="0.2">
      <c r="A48" s="119" t="s">
        <v>38</v>
      </c>
      <c r="C48" s="7"/>
      <c r="D48" s="7"/>
      <c r="E48" s="1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8"/>
    </row>
    <row r="49" spans="1:19" x14ac:dyDescent="0.2">
      <c r="A49" s="5"/>
      <c r="E49" s="20"/>
      <c r="S49" s="6"/>
    </row>
    <row r="50" spans="1:19" x14ac:dyDescent="0.2">
      <c r="A50" s="28" t="s">
        <v>28</v>
      </c>
      <c r="B50" s="29"/>
      <c r="C50" s="30">
        <f>SUM(C37:C48)</f>
        <v>3606.4029999999998</v>
      </c>
      <c r="D50" s="30">
        <f>SUM(D37:D48)</f>
        <v>9473.7450000000008</v>
      </c>
      <c r="E50" s="32">
        <f>SUM(E37:E48)</f>
        <v>1708.6990000000001</v>
      </c>
      <c r="F50" s="30"/>
      <c r="G50" s="30"/>
      <c r="H50" s="30"/>
      <c r="I50" s="30"/>
      <c r="J50" s="30"/>
      <c r="K50" s="30"/>
      <c r="L50" s="30">
        <f>SUM(L37:L48)</f>
        <v>1757.3430000000001</v>
      </c>
      <c r="M50" s="30">
        <f>SUM(M37:M48)</f>
        <v>7000.4750000000004</v>
      </c>
      <c r="N50" s="30"/>
      <c r="O50" s="30"/>
      <c r="P50" s="30"/>
      <c r="Q50" s="30"/>
      <c r="R50" s="30">
        <f>SUM(R37:R49)</f>
        <v>1849.06</v>
      </c>
      <c r="S50" s="31">
        <f>SUM(S37:S49)</f>
        <v>2473.27</v>
      </c>
    </row>
    <row r="51" spans="1:19" x14ac:dyDescent="0.2">
      <c r="A51" s="5" t="s">
        <v>91</v>
      </c>
      <c r="C51" s="7">
        <f>SUM(C19:C21)</f>
        <v>3446.9960000000001</v>
      </c>
      <c r="D51" s="7">
        <f t="shared" ref="D51:S51" si="0">SUM(D19:D21)</f>
        <v>9490.2199999999993</v>
      </c>
      <c r="E51" s="150">
        <f t="shared" si="0"/>
        <v>1620.8630000000003</v>
      </c>
      <c r="F51" s="150"/>
      <c r="G51" s="7"/>
      <c r="H51" s="7"/>
      <c r="I51" s="7"/>
      <c r="J51" s="7"/>
      <c r="K51" s="7"/>
      <c r="L51" s="7">
        <f t="shared" si="0"/>
        <v>1678.5029999999999</v>
      </c>
      <c r="M51" s="7">
        <f t="shared" si="0"/>
        <v>7207.4710000000005</v>
      </c>
      <c r="N51" s="7"/>
      <c r="O51" s="7"/>
      <c r="P51" s="7"/>
      <c r="Q51" s="7"/>
      <c r="R51" s="7">
        <f>SUM(R19:R21)</f>
        <v>1768.4929999999999</v>
      </c>
      <c r="S51" s="7">
        <f t="shared" si="0"/>
        <v>2282.7489999999998</v>
      </c>
    </row>
    <row r="52" spans="1:19" x14ac:dyDescent="0.2">
      <c r="A52" s="28" t="s">
        <v>30</v>
      </c>
      <c r="B52" s="29"/>
      <c r="C52" s="33">
        <f>C50/$C$50</f>
        <v>1</v>
      </c>
      <c r="D52" s="33">
        <f>D50/$D$50</f>
        <v>1</v>
      </c>
      <c r="E52" s="37">
        <f>E50/$C$50</f>
        <v>0.47379591243685193</v>
      </c>
      <c r="F52" s="33"/>
      <c r="G52" s="33"/>
      <c r="H52" s="29"/>
      <c r="I52" s="33"/>
      <c r="J52" s="33"/>
      <c r="K52" s="29"/>
      <c r="L52" s="33">
        <f>L50/$C$50</f>
        <v>0.4872841443399421</v>
      </c>
      <c r="M52" s="33">
        <f>M50/$D$50</f>
        <v>0.73893428628277413</v>
      </c>
      <c r="N52" s="29"/>
      <c r="O52" s="33"/>
      <c r="P52" s="33"/>
      <c r="Q52" s="29"/>
      <c r="R52" s="33">
        <f>R50/C50</f>
        <v>0.51271585566005795</v>
      </c>
      <c r="S52" s="34">
        <f>S50/D50</f>
        <v>0.26106571371722587</v>
      </c>
    </row>
    <row r="53" spans="1:19" x14ac:dyDescent="0.2">
      <c r="A53" s="13" t="s">
        <v>33</v>
      </c>
      <c r="B53" s="14"/>
      <c r="C53" s="15">
        <f>C50/C51</f>
        <v>1.0462451943663409</v>
      </c>
      <c r="D53" s="16">
        <f>D50/D51</f>
        <v>0.99826400230974643</v>
      </c>
      <c r="E53" s="73">
        <f>E50/E51</f>
        <v>1.0541908847323924</v>
      </c>
      <c r="F53" s="15"/>
      <c r="G53" s="15"/>
      <c r="H53" s="15"/>
      <c r="I53" s="15"/>
      <c r="J53" s="15"/>
      <c r="K53" s="15"/>
      <c r="L53" s="15">
        <f>L50/L51</f>
        <v>1.0469704254326624</v>
      </c>
      <c r="M53" s="15">
        <f>M50/M51</f>
        <v>0.97128035617486352</v>
      </c>
      <c r="N53" s="15"/>
      <c r="O53" s="15"/>
      <c r="P53" s="15"/>
      <c r="Q53" s="15"/>
      <c r="R53" s="15">
        <f>R50/R51</f>
        <v>1.0455568667786641</v>
      </c>
      <c r="S53" s="15">
        <f>S50/S51</f>
        <v>1.0834612127745977</v>
      </c>
    </row>
    <row r="54" spans="1:19" x14ac:dyDescent="0.2">
      <c r="B54" t="s">
        <v>36</v>
      </c>
    </row>
    <row r="55" spans="1:19" x14ac:dyDescent="0.2">
      <c r="B55" s="117" t="s">
        <v>94</v>
      </c>
    </row>
  </sheetData>
  <mergeCells count="6">
    <mergeCell ref="F19:G19"/>
    <mergeCell ref="I19:J19"/>
    <mergeCell ref="O19:P19"/>
    <mergeCell ref="O37:P37"/>
    <mergeCell ref="F37:G37"/>
    <mergeCell ref="I37:J37"/>
  </mergeCells>
  <phoneticPr fontId="2"/>
  <pageMargins left="0.89" right="0.16" top="0.32" bottom="0.31" header="0.36" footer="0.28000000000000003"/>
  <pageSetup paperSize="9" scale="80" orientation="landscape" r:id="rId1"/>
  <headerFooter alignWithMargins="0"/>
  <ignoredErrors>
    <ignoredError sqref="C51:E51 L51:M51 R51:S51" formulaRange="1"/>
    <ignoredError sqref="D5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55"/>
  <sheetViews>
    <sheetView tabSelected="1" view="pageBreakPreview" topLeftCell="A6" zoomScale="60" zoomScaleNormal="100" workbookViewId="0">
      <selection activeCell="L48" sqref="L48"/>
    </sheetView>
  </sheetViews>
  <sheetFormatPr defaultRowHeight="13.2" x14ac:dyDescent="0.2"/>
  <cols>
    <col min="1" max="1" width="13.44140625" customWidth="1"/>
    <col min="2" max="2" width="7.6640625" customWidth="1"/>
    <col min="3" max="5" width="9.109375" bestFit="1" customWidth="1"/>
    <col min="8" max="8" width="6.33203125" customWidth="1"/>
    <col min="9" max="10" width="8.88671875" customWidth="1"/>
    <col min="11" max="11" width="6.21875" customWidth="1"/>
    <col min="12" max="12" width="8.88671875" customWidth="1"/>
    <col min="13" max="13" width="9.109375" bestFit="1" customWidth="1"/>
    <col min="14" max="14" width="6.21875" customWidth="1"/>
    <col min="15" max="15" width="8.88671875" customWidth="1"/>
    <col min="17" max="17" width="6.21875" customWidth="1"/>
    <col min="19" max="19" width="11" customWidth="1"/>
  </cols>
  <sheetData>
    <row r="1" spans="1:19" ht="16.2" x14ac:dyDescent="0.2">
      <c r="A1" s="1" t="s">
        <v>4</v>
      </c>
      <c r="N1" t="s">
        <v>131</v>
      </c>
    </row>
    <row r="2" spans="1:19" x14ac:dyDescent="0.2">
      <c r="N2" s="121" t="s">
        <v>132</v>
      </c>
    </row>
    <row r="3" spans="1:19" x14ac:dyDescent="0.2">
      <c r="A3" t="s">
        <v>128</v>
      </c>
      <c r="N3" s="121" t="s">
        <v>133</v>
      </c>
    </row>
    <row r="4" spans="1:19" x14ac:dyDescent="0.2">
      <c r="A4" s="2"/>
      <c r="B4" s="3"/>
      <c r="C4" s="3" t="s">
        <v>134</v>
      </c>
      <c r="D4" s="4"/>
      <c r="E4" s="122" t="s">
        <v>135</v>
      </c>
      <c r="F4" s="3" t="s">
        <v>101</v>
      </c>
      <c r="G4" s="3"/>
      <c r="H4" s="3"/>
      <c r="I4" s="3" t="s">
        <v>129</v>
      </c>
      <c r="J4" s="3"/>
      <c r="K4" s="3"/>
      <c r="L4" s="3" t="s">
        <v>136</v>
      </c>
      <c r="M4" s="3"/>
      <c r="N4" s="3"/>
      <c r="O4" s="3" t="s">
        <v>130</v>
      </c>
      <c r="P4" s="3"/>
      <c r="Q4" s="3"/>
      <c r="R4" s="3" t="s">
        <v>137</v>
      </c>
      <c r="S4" s="4"/>
    </row>
    <row r="5" spans="1:19" x14ac:dyDescent="0.2">
      <c r="A5" s="13"/>
      <c r="B5" s="17"/>
      <c r="C5" s="14" t="s">
        <v>138</v>
      </c>
      <c r="D5" s="124" t="s">
        <v>139</v>
      </c>
      <c r="E5" s="125" t="s">
        <v>140</v>
      </c>
      <c r="F5" s="14" t="s">
        <v>141</v>
      </c>
      <c r="G5" s="126" t="s">
        <v>139</v>
      </c>
      <c r="H5" s="14"/>
      <c r="I5" s="14" t="s">
        <v>141</v>
      </c>
      <c r="J5" s="126" t="s">
        <v>142</v>
      </c>
      <c r="K5" s="14" t="s">
        <v>0</v>
      </c>
      <c r="L5" s="14" t="s">
        <v>52</v>
      </c>
      <c r="M5" s="126" t="s">
        <v>139</v>
      </c>
      <c r="N5" s="14" t="s">
        <v>0</v>
      </c>
      <c r="O5" s="14" t="s">
        <v>52</v>
      </c>
      <c r="P5" s="126" t="s">
        <v>139</v>
      </c>
      <c r="Q5" s="14"/>
      <c r="R5" s="14" t="s">
        <v>141</v>
      </c>
      <c r="S5" s="124" t="s">
        <v>139</v>
      </c>
    </row>
    <row r="6" spans="1:19" x14ac:dyDescent="0.2">
      <c r="A6" s="38">
        <v>2012</v>
      </c>
      <c r="B6" s="102"/>
      <c r="C6" s="7">
        <v>4783</v>
      </c>
      <c r="D6" s="8">
        <v>4008</v>
      </c>
      <c r="E6" s="43"/>
      <c r="F6" s="7"/>
      <c r="G6" s="7"/>
      <c r="H6" s="7"/>
      <c r="I6" s="40"/>
      <c r="J6" s="7"/>
      <c r="K6" s="7"/>
      <c r="L6" s="40"/>
      <c r="M6" s="7"/>
      <c r="N6" s="7"/>
      <c r="O6" s="40"/>
      <c r="P6" s="7"/>
      <c r="Q6" s="7"/>
      <c r="R6" s="40"/>
      <c r="S6" s="8"/>
    </row>
    <row r="7" spans="1:19" x14ac:dyDescent="0.2">
      <c r="A7" s="74">
        <v>2013</v>
      </c>
      <c r="B7" s="104"/>
      <c r="C7" s="76">
        <v>4632</v>
      </c>
      <c r="D7" s="77">
        <v>3702</v>
      </c>
      <c r="E7" s="115"/>
      <c r="F7" s="116"/>
      <c r="G7" s="76"/>
      <c r="H7" s="76"/>
      <c r="I7" s="116"/>
      <c r="J7" s="76"/>
      <c r="K7" s="76"/>
      <c r="L7" s="116"/>
      <c r="M7" s="76"/>
      <c r="N7" s="76"/>
      <c r="O7" s="116"/>
      <c r="P7" s="76"/>
      <c r="Q7" s="76"/>
      <c r="R7" s="116"/>
      <c r="S7" s="77"/>
    </row>
    <row r="8" spans="1:19" x14ac:dyDescent="0.2">
      <c r="A8" s="38">
        <v>2014</v>
      </c>
      <c r="B8" s="102"/>
      <c r="C8" s="7">
        <v>4582</v>
      </c>
      <c r="D8" s="8">
        <v>3846</v>
      </c>
      <c r="E8" s="43"/>
      <c r="F8" s="40"/>
      <c r="G8" s="7"/>
      <c r="H8" s="7"/>
      <c r="I8" s="103"/>
      <c r="J8" s="7"/>
      <c r="K8" s="7"/>
      <c r="L8" s="103"/>
      <c r="M8" s="7"/>
      <c r="N8" s="7"/>
      <c r="O8" s="103"/>
      <c r="P8" s="7"/>
      <c r="Q8" s="7"/>
      <c r="R8" s="103"/>
      <c r="S8" s="8"/>
    </row>
    <row r="9" spans="1:19" x14ac:dyDescent="0.2">
      <c r="A9" s="74">
        <v>2015</v>
      </c>
      <c r="B9" s="104"/>
      <c r="C9" s="76">
        <v>3603</v>
      </c>
      <c r="D9" s="77">
        <v>3127</v>
      </c>
      <c r="E9" s="108"/>
      <c r="F9" s="81"/>
      <c r="G9" s="82"/>
      <c r="H9" s="76"/>
      <c r="I9" s="81"/>
      <c r="J9" s="81"/>
      <c r="K9" s="81"/>
      <c r="L9" s="81"/>
      <c r="M9" s="109"/>
      <c r="N9" s="81"/>
      <c r="O9" s="81"/>
      <c r="P9" s="109"/>
      <c r="Q9" s="81"/>
      <c r="R9" s="81"/>
      <c r="S9" s="110"/>
    </row>
    <row r="10" spans="1:19" x14ac:dyDescent="0.2">
      <c r="A10" s="38">
        <v>2016</v>
      </c>
      <c r="C10" s="48">
        <v>3759</v>
      </c>
      <c r="D10" s="97">
        <v>3778</v>
      </c>
      <c r="E10" s="106"/>
      <c r="F10" s="107"/>
      <c r="G10" s="39"/>
      <c r="H10" s="7"/>
      <c r="I10" s="45"/>
      <c r="J10" s="39"/>
      <c r="K10" s="7"/>
      <c r="L10" s="45"/>
      <c r="M10" s="39"/>
      <c r="N10" s="7"/>
      <c r="O10" s="45"/>
      <c r="P10" s="39"/>
      <c r="Q10" s="7"/>
      <c r="R10" s="45"/>
      <c r="S10" s="42"/>
    </row>
    <row r="11" spans="1:19" x14ac:dyDescent="0.2">
      <c r="A11" s="74">
        <v>2017</v>
      </c>
      <c r="B11" s="98"/>
      <c r="C11" s="98">
        <v>3852</v>
      </c>
      <c r="D11" s="98">
        <v>3536</v>
      </c>
      <c r="E11" s="111"/>
      <c r="F11" s="84"/>
      <c r="G11" s="89"/>
      <c r="H11" s="79"/>
      <c r="I11" s="84"/>
      <c r="J11" s="89"/>
      <c r="K11" s="79"/>
      <c r="L11" s="84"/>
      <c r="M11" s="89"/>
      <c r="N11" s="79"/>
      <c r="O11" s="84"/>
      <c r="P11" s="89"/>
      <c r="Q11" s="79"/>
      <c r="R11" s="84"/>
      <c r="S11" s="90"/>
    </row>
    <row r="12" spans="1:19" x14ac:dyDescent="0.2">
      <c r="A12" s="38">
        <v>2018</v>
      </c>
      <c r="B12" s="48"/>
      <c r="C12" s="7">
        <v>4117.4750000000004</v>
      </c>
      <c r="D12" s="7">
        <v>3883.444</v>
      </c>
      <c r="E12" s="20"/>
      <c r="S12" s="6"/>
    </row>
    <row r="13" spans="1:19" x14ac:dyDescent="0.2">
      <c r="A13" s="74">
        <v>2019</v>
      </c>
      <c r="B13" s="98"/>
      <c r="C13" s="76">
        <v>4240.0789999999997</v>
      </c>
      <c r="D13" s="76">
        <v>3731.9870000000001</v>
      </c>
      <c r="E13" s="112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105"/>
    </row>
    <row r="14" spans="1:19" x14ac:dyDescent="0.2">
      <c r="A14" s="38">
        <v>2020</v>
      </c>
      <c r="B14" s="48"/>
      <c r="C14" s="7">
        <v>3871.8240000000001</v>
      </c>
      <c r="D14" s="7">
        <v>3184.2170000000006</v>
      </c>
      <c r="E14" s="20"/>
      <c r="S14" s="6"/>
    </row>
    <row r="15" spans="1:19" x14ac:dyDescent="0.2">
      <c r="A15" s="74">
        <v>2021</v>
      </c>
      <c r="B15" s="98"/>
      <c r="C15" s="76">
        <v>3919.5970000000002</v>
      </c>
      <c r="D15" s="76">
        <v>3683.5970000000002</v>
      </c>
      <c r="E15" s="112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105"/>
    </row>
    <row r="16" spans="1:19" x14ac:dyDescent="0.2">
      <c r="A16" s="127">
        <v>2022</v>
      </c>
      <c r="B16" s="48"/>
      <c r="C16" s="7">
        <v>3328.2159999999999</v>
      </c>
      <c r="D16" s="7">
        <v>4014.0729999999999</v>
      </c>
      <c r="E16" s="20"/>
      <c r="S16" s="6"/>
    </row>
    <row r="17" spans="1:19" x14ac:dyDescent="0.2">
      <c r="A17" s="132">
        <v>2023</v>
      </c>
      <c r="B17" s="98"/>
      <c r="C17" s="76">
        <v>2816.0350000000003</v>
      </c>
      <c r="D17" s="76">
        <v>3224.0519999999997</v>
      </c>
      <c r="E17" s="112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105"/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148</v>
      </c>
      <c r="B19" s="79"/>
      <c r="C19" s="76">
        <v>189.63900000000001</v>
      </c>
      <c r="D19" s="77">
        <v>250.77600000000001</v>
      </c>
      <c r="E19" s="113"/>
      <c r="F19" s="154" t="s">
        <v>57</v>
      </c>
      <c r="G19" s="155"/>
      <c r="H19" s="76"/>
      <c r="I19" s="155" t="s">
        <v>57</v>
      </c>
      <c r="J19" s="155"/>
      <c r="K19" s="76"/>
      <c r="L19" s="155" t="s">
        <v>57</v>
      </c>
      <c r="M19" s="155"/>
      <c r="N19" s="76"/>
      <c r="O19" s="155" t="s">
        <v>57</v>
      </c>
      <c r="P19" s="155"/>
      <c r="Q19" s="76"/>
      <c r="R19" s="155" t="s">
        <v>57</v>
      </c>
      <c r="S19" s="156"/>
    </row>
    <row r="20" spans="1:19" x14ac:dyDescent="0.2">
      <c r="A20" s="119" t="s">
        <v>6</v>
      </c>
      <c r="C20" s="7">
        <v>169.97</v>
      </c>
      <c r="D20" s="8">
        <v>236.10300000000001</v>
      </c>
      <c r="E20" s="1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</row>
    <row r="21" spans="1:19" x14ac:dyDescent="0.2">
      <c r="A21" s="120" t="s">
        <v>8</v>
      </c>
      <c r="B21" s="79"/>
      <c r="C21" s="76">
        <v>190.19399999999999</v>
      </c>
      <c r="D21" s="77">
        <v>239.25700000000001</v>
      </c>
      <c r="E21" s="78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</row>
    <row r="22" spans="1:19" x14ac:dyDescent="0.2">
      <c r="A22" s="119" t="s">
        <v>10</v>
      </c>
      <c r="C22" s="7">
        <v>192.238</v>
      </c>
      <c r="D22" s="8">
        <v>254.30199999999999</v>
      </c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</row>
    <row r="23" spans="1:19" x14ac:dyDescent="0.2">
      <c r="A23" s="120" t="s">
        <v>143</v>
      </c>
      <c r="B23" s="79"/>
      <c r="C23" s="76">
        <v>191.095</v>
      </c>
      <c r="D23" s="77">
        <v>239.059</v>
      </c>
      <c r="E23" s="78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</row>
    <row r="24" spans="1:19" x14ac:dyDescent="0.2">
      <c r="A24" s="119" t="s">
        <v>14</v>
      </c>
      <c r="C24" s="7">
        <v>198.60599999999999</v>
      </c>
      <c r="D24" s="8">
        <v>246.18299999999999</v>
      </c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</row>
    <row r="25" spans="1:19" x14ac:dyDescent="0.2">
      <c r="A25" s="120" t="s">
        <v>16</v>
      </c>
      <c r="B25" s="79"/>
      <c r="C25" s="76">
        <v>231.233</v>
      </c>
      <c r="D25" s="77">
        <v>251.374</v>
      </c>
      <c r="E25" s="78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</row>
    <row r="26" spans="1:19" x14ac:dyDescent="0.2">
      <c r="A26" s="119" t="s">
        <v>18</v>
      </c>
      <c r="C26" s="7">
        <v>166.28100000000001</v>
      </c>
      <c r="D26" s="8">
        <v>205.98099999999999</v>
      </c>
      <c r="E26" s="19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</row>
    <row r="27" spans="1:19" x14ac:dyDescent="0.2">
      <c r="A27" s="120" t="s">
        <v>20</v>
      </c>
      <c r="B27" s="79"/>
      <c r="C27" s="76">
        <v>203.51599999999999</v>
      </c>
      <c r="D27" s="77">
        <v>227.655</v>
      </c>
      <c r="E27" s="78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</row>
    <row r="28" spans="1:19" x14ac:dyDescent="0.2">
      <c r="A28" s="119" t="s">
        <v>22</v>
      </c>
      <c r="C28" s="7">
        <v>192.68299999999999</v>
      </c>
      <c r="D28" s="8">
        <v>239.84299999999999</v>
      </c>
      <c r="E28" s="1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</row>
    <row r="29" spans="1:19" x14ac:dyDescent="0.2">
      <c r="A29" s="120" t="s">
        <v>24</v>
      </c>
      <c r="B29" s="79"/>
      <c r="C29" s="76">
        <v>202.721</v>
      </c>
      <c r="D29" s="77">
        <v>239.28299999999999</v>
      </c>
      <c r="E29" s="78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</row>
    <row r="30" spans="1:19" x14ac:dyDescent="0.2">
      <c r="A30" s="119" t="s">
        <v>26</v>
      </c>
      <c r="C30" s="7">
        <v>185.72800000000001</v>
      </c>
      <c r="D30" s="8">
        <v>240.82</v>
      </c>
      <c r="E30" s="1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8"/>
    </row>
    <row r="31" spans="1:19" x14ac:dyDescent="0.2">
      <c r="A31" s="5"/>
      <c r="D31" s="6"/>
      <c r="E31" s="20"/>
      <c r="S31" s="6"/>
    </row>
    <row r="32" spans="1:19" x14ac:dyDescent="0.2">
      <c r="A32" s="28" t="s">
        <v>27</v>
      </c>
      <c r="B32" s="29"/>
      <c r="C32" s="30">
        <f>SUM(C19:C31)</f>
        <v>2313.904</v>
      </c>
      <c r="D32" s="30">
        <f>SUM(D19:D31)</f>
        <v>2870.636</v>
      </c>
      <c r="E32" s="32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1"/>
    </row>
    <row r="33" spans="1:19" x14ac:dyDescent="0.2">
      <c r="A33" s="5" t="s">
        <v>144</v>
      </c>
      <c r="C33" s="7">
        <f>C17</f>
        <v>2816.0350000000003</v>
      </c>
      <c r="D33" s="7">
        <f>D17</f>
        <v>3224.0519999999997</v>
      </c>
      <c r="E33" s="43"/>
      <c r="F33" s="40"/>
      <c r="G33" s="39"/>
      <c r="H33" s="7"/>
      <c r="I33" s="40"/>
      <c r="J33" s="39"/>
      <c r="K33" s="7"/>
      <c r="L33" s="40"/>
      <c r="M33" s="39"/>
      <c r="N33" s="7"/>
      <c r="O33" s="40"/>
      <c r="P33" s="39"/>
      <c r="Q33" s="7"/>
      <c r="R33" s="40"/>
      <c r="S33" s="42"/>
    </row>
    <row r="34" spans="1:19" x14ac:dyDescent="0.2">
      <c r="A34" s="28" t="s">
        <v>29</v>
      </c>
      <c r="B34" s="29"/>
      <c r="C34" s="51">
        <v>1</v>
      </c>
      <c r="D34" s="52">
        <v>1</v>
      </c>
      <c r="E34" s="35"/>
      <c r="F34" s="36"/>
      <c r="G34" s="33"/>
      <c r="H34" s="29"/>
      <c r="I34" s="33"/>
      <c r="J34" s="33"/>
      <c r="K34" s="29"/>
      <c r="L34" s="33"/>
      <c r="M34" s="33"/>
      <c r="N34" s="29"/>
      <c r="O34" s="33"/>
      <c r="P34" s="33"/>
      <c r="Q34" s="29"/>
      <c r="R34" s="33"/>
      <c r="S34" s="34"/>
    </row>
    <row r="35" spans="1:19" x14ac:dyDescent="0.2">
      <c r="A35" s="13" t="s">
        <v>33</v>
      </c>
      <c r="B35" s="14"/>
      <c r="C35" s="53">
        <f>C32/C33</f>
        <v>0.82168865088679643</v>
      </c>
      <c r="D35" s="53">
        <f>D32/D33</f>
        <v>0.89038142064706161</v>
      </c>
      <c r="E35" s="21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2"/>
    </row>
    <row r="36" spans="1:19" x14ac:dyDescent="0.2">
      <c r="A36" s="2"/>
      <c r="B36" s="3"/>
      <c r="C36" s="3"/>
      <c r="D36" s="4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76">
        <v>182.398</v>
      </c>
      <c r="D37" s="77">
        <v>218.87299999999999</v>
      </c>
      <c r="E37" s="113"/>
      <c r="F37" s="154" t="s">
        <v>145</v>
      </c>
      <c r="G37" s="155"/>
      <c r="H37" s="76"/>
      <c r="I37" s="155" t="s">
        <v>145</v>
      </c>
      <c r="J37" s="155"/>
      <c r="K37" s="76"/>
      <c r="L37" s="155" t="s">
        <v>146</v>
      </c>
      <c r="M37" s="155"/>
      <c r="N37" s="76"/>
      <c r="O37" s="155" t="s">
        <v>127</v>
      </c>
      <c r="P37" s="155"/>
      <c r="Q37" s="76"/>
      <c r="R37" s="155" t="s">
        <v>147</v>
      </c>
      <c r="S37" s="156"/>
    </row>
    <row r="38" spans="1:19" x14ac:dyDescent="0.2">
      <c r="A38" s="119" t="s">
        <v>6</v>
      </c>
      <c r="C38" s="7">
        <v>179.197</v>
      </c>
      <c r="D38" s="8">
        <v>201.84800000000001</v>
      </c>
      <c r="E38" s="1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8"/>
    </row>
    <row r="39" spans="1:19" x14ac:dyDescent="0.2">
      <c r="A39" s="120" t="s">
        <v>8</v>
      </c>
      <c r="B39" s="79"/>
      <c r="C39" s="76">
        <v>171.422</v>
      </c>
      <c r="D39" s="77">
        <v>226.697</v>
      </c>
      <c r="E39" s="78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7"/>
    </row>
    <row r="40" spans="1:19" x14ac:dyDescent="0.2">
      <c r="A40" s="119" t="s">
        <v>10</v>
      </c>
      <c r="C40" s="7"/>
      <c r="D40" s="8"/>
      <c r="E40" s="1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8"/>
    </row>
    <row r="41" spans="1:19" x14ac:dyDescent="0.2">
      <c r="A41" s="120" t="s">
        <v>12</v>
      </c>
      <c r="B41" s="79"/>
      <c r="C41" s="76"/>
      <c r="D41" s="77"/>
      <c r="E41" s="78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7"/>
    </row>
    <row r="42" spans="1:19" x14ac:dyDescent="0.2">
      <c r="A42" s="119" t="s">
        <v>14</v>
      </c>
      <c r="C42" s="7"/>
      <c r="D42" s="8"/>
      <c r="E42" s="1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8"/>
    </row>
    <row r="43" spans="1:19" x14ac:dyDescent="0.2">
      <c r="A43" s="120" t="s">
        <v>16</v>
      </c>
      <c r="B43" s="79"/>
      <c r="C43" s="76"/>
      <c r="D43" s="77"/>
      <c r="E43" s="78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7"/>
    </row>
    <row r="44" spans="1:19" x14ac:dyDescent="0.2">
      <c r="A44" s="119" t="s">
        <v>18</v>
      </c>
      <c r="C44" s="145"/>
      <c r="D44" s="7"/>
      <c r="E44" s="1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8"/>
    </row>
    <row r="45" spans="1:19" x14ac:dyDescent="0.2">
      <c r="A45" s="120" t="s">
        <v>20</v>
      </c>
      <c r="B45" s="79"/>
      <c r="C45" s="76"/>
      <c r="D45" s="77"/>
      <c r="E45" s="78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7"/>
    </row>
    <row r="46" spans="1:19" x14ac:dyDescent="0.2">
      <c r="A46" s="119" t="s">
        <v>22</v>
      </c>
      <c r="C46" s="7"/>
      <c r="D46" s="8"/>
      <c r="E46" s="1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8"/>
    </row>
    <row r="47" spans="1:19" x14ac:dyDescent="0.2">
      <c r="A47" s="120" t="s">
        <v>24</v>
      </c>
      <c r="B47" s="79"/>
      <c r="C47" s="76"/>
      <c r="D47" s="77"/>
      <c r="E47" s="78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</row>
    <row r="48" spans="1:19" x14ac:dyDescent="0.2">
      <c r="A48" s="119" t="s">
        <v>26</v>
      </c>
      <c r="C48" s="7"/>
      <c r="D48" s="8"/>
      <c r="E48" s="1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8"/>
    </row>
    <row r="49" spans="1:19" x14ac:dyDescent="0.2">
      <c r="A49" s="5"/>
      <c r="D49" s="6"/>
      <c r="E49" s="20"/>
      <c r="S49" s="6"/>
    </row>
    <row r="50" spans="1:19" x14ac:dyDescent="0.2">
      <c r="A50" s="28" t="s">
        <v>27</v>
      </c>
      <c r="B50" s="29"/>
      <c r="C50" s="49">
        <f>SUM(C37:C48)</f>
        <v>533.01700000000005</v>
      </c>
      <c r="D50" s="50">
        <f>SUM(D37:D48)</f>
        <v>647.41800000000001</v>
      </c>
      <c r="E50" s="32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1"/>
    </row>
    <row r="51" spans="1:19" x14ac:dyDescent="0.2">
      <c r="A51" s="5" t="s">
        <v>31</v>
      </c>
      <c r="C51" s="7">
        <f>SUM(C19:C21)</f>
        <v>549.803</v>
      </c>
      <c r="D51" s="7">
        <f>SUM(D19:D21)</f>
        <v>726.13599999999997</v>
      </c>
      <c r="E51" s="65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4"/>
    </row>
    <row r="52" spans="1:19" x14ac:dyDescent="0.2">
      <c r="A52" s="28" t="s">
        <v>29</v>
      </c>
      <c r="B52" s="29"/>
      <c r="C52" s="33">
        <f>C50/$C$50</f>
        <v>1</v>
      </c>
      <c r="D52" s="34">
        <f>D50/$D$50</f>
        <v>1</v>
      </c>
      <c r="E52" s="68"/>
      <c r="F52" s="66"/>
      <c r="G52" s="66"/>
      <c r="H52" s="69"/>
      <c r="I52" s="66"/>
      <c r="J52" s="66"/>
      <c r="K52" s="69"/>
      <c r="L52" s="66"/>
      <c r="M52" s="66"/>
      <c r="N52" s="69"/>
      <c r="O52" s="66"/>
      <c r="P52" s="66"/>
      <c r="Q52" s="69"/>
      <c r="R52" s="66"/>
      <c r="S52" s="67"/>
    </row>
    <row r="53" spans="1:19" x14ac:dyDescent="0.2">
      <c r="A53" s="13" t="s">
        <v>33</v>
      </c>
      <c r="B53" s="14"/>
      <c r="C53" s="15">
        <f>C50/C51</f>
        <v>0.96946906437396674</v>
      </c>
      <c r="D53" s="16">
        <f>D50/D51</f>
        <v>0.89159331034406786</v>
      </c>
      <c r="E53" s="60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9"/>
    </row>
    <row r="54" spans="1:19" x14ac:dyDescent="0.2">
      <c r="B54" t="s">
        <v>36</v>
      </c>
    </row>
    <row r="55" spans="1:19" x14ac:dyDescent="0.2">
      <c r="B55" s="117" t="s">
        <v>94</v>
      </c>
    </row>
  </sheetData>
  <mergeCells count="10">
    <mergeCell ref="F37:G37"/>
    <mergeCell ref="I37:J37"/>
    <mergeCell ref="L37:M37"/>
    <mergeCell ref="O37:P37"/>
    <mergeCell ref="R37:S37"/>
    <mergeCell ref="F19:G19"/>
    <mergeCell ref="I19:J19"/>
    <mergeCell ref="L19:M19"/>
    <mergeCell ref="O19:P19"/>
    <mergeCell ref="R19:S19"/>
  </mergeCells>
  <phoneticPr fontId="2"/>
  <pageMargins left="0.99" right="0.37" top="0.32" bottom="0.38" header="0.51200000000000001" footer="0.2"/>
  <pageSetup paperSize="9" scale="80" orientation="landscape" r:id="rId1"/>
  <headerFooter alignWithMargins="0"/>
  <ignoredErrors>
    <ignoredError sqref="C51:D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ダイカスト合計(月別集計)</vt:lpstr>
      <vt:lpstr>アルミ(月別集計)</vt:lpstr>
      <vt:lpstr>亜鉛(月別集計)</vt:lpstr>
      <vt:lpstr>その他(月別集計)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社団法人ダイカスト協会 </dc:creator>
  <cp:lastModifiedBy>ダイカスト協会 日本</cp:lastModifiedBy>
  <cp:lastPrinted>2023-09-14T06:46:28Z</cp:lastPrinted>
  <dcterms:created xsi:type="dcterms:W3CDTF">2001-11-21T05:01:56Z</dcterms:created>
  <dcterms:modified xsi:type="dcterms:W3CDTF">2025-05-21T05:54:11Z</dcterms:modified>
</cp:coreProperties>
</file>