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"/>
    </mc:Choice>
  </mc:AlternateContent>
  <xr:revisionPtr revIDLastSave="0" documentId="13_ncr:1_{9D11D754-E25B-4215-82C5-AB6CE854852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definedNames>
    <definedName name="_xlnm.Print_Area" localSheetId="1">'アルミ(月別集計)'!$A$1:$S$55</definedName>
    <definedName name="_xlnm.Print_Area" localSheetId="3">'その他(月別集計)'!$A$1:$S$55</definedName>
    <definedName name="_xlnm.Print_Area" localSheetId="0">'ダイカスト合計(月別集計)'!$A$1:$S$54</definedName>
    <definedName name="_xlnm.Print_Area" localSheetId="2">'亜鉛(月別集計)'!$A$1:$S$55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C51" i="4"/>
  <c r="S51" i="5"/>
  <c r="R51" i="5"/>
  <c r="R52" i="5"/>
  <c r="R53" i="5"/>
  <c r="M51" i="5"/>
  <c r="L51" i="5"/>
  <c r="E51" i="5"/>
  <c r="D51" i="5"/>
  <c r="C51" i="5"/>
  <c r="D51" i="2"/>
  <c r="E51" i="2"/>
  <c r="S51" i="2"/>
  <c r="R51" i="2"/>
  <c r="P51" i="2"/>
  <c r="O51" i="2"/>
  <c r="M51" i="2"/>
  <c r="L51" i="2"/>
  <c r="J51" i="2"/>
  <c r="I51" i="2"/>
  <c r="G51" i="2"/>
  <c r="F51" i="2"/>
  <c r="C51" i="2"/>
  <c r="M52" i="1"/>
  <c r="L52" i="1"/>
  <c r="E52" i="1"/>
  <c r="D52" i="1"/>
  <c r="D51" i="1"/>
  <c r="C52" i="1"/>
  <c r="D21" i="2" l="1"/>
  <c r="C21" i="2"/>
  <c r="D20" i="2"/>
  <c r="C20" i="2"/>
  <c r="D19" i="2"/>
  <c r="C19" i="2"/>
  <c r="C50" i="1" l="1"/>
  <c r="S50" i="5" l="1"/>
  <c r="R50" i="5"/>
  <c r="S32" i="5"/>
  <c r="R32" i="5"/>
  <c r="O50" i="2"/>
  <c r="E50" i="2"/>
  <c r="D50" i="4"/>
  <c r="C50" i="4"/>
  <c r="C52" i="4" s="1"/>
  <c r="M50" i="5"/>
  <c r="L50" i="5"/>
  <c r="E50" i="5"/>
  <c r="C50" i="5"/>
  <c r="C52" i="5" s="1"/>
  <c r="S50" i="2"/>
  <c r="R50" i="2"/>
  <c r="M50" i="1"/>
  <c r="M53" i="1" s="1"/>
  <c r="L50" i="1"/>
  <c r="E50" i="1"/>
  <c r="D50" i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E35" i="5" s="1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L35" i="2"/>
  <c r="J33" i="2"/>
  <c r="I33" i="2"/>
  <c r="G33" i="2"/>
  <c r="E33" i="2"/>
  <c r="D33" i="2"/>
  <c r="C33" i="2"/>
  <c r="S32" i="2"/>
  <c r="S35" i="2" s="1"/>
  <c r="R32" i="2"/>
  <c r="P32" i="2"/>
  <c r="P35" i="2"/>
  <c r="O32" i="2"/>
  <c r="O35" i="2" s="1"/>
  <c r="M32" i="2"/>
  <c r="M35" i="2" s="1"/>
  <c r="L32" i="2"/>
  <c r="J32" i="2"/>
  <c r="J35" i="2" s="1"/>
  <c r="I32" i="2"/>
  <c r="G32" i="2"/>
  <c r="G35" i="2"/>
  <c r="E32" i="2"/>
  <c r="D32" i="2"/>
  <c r="C32" i="2"/>
  <c r="C35" i="2"/>
  <c r="M34" i="1"/>
  <c r="M35" i="1" s="1"/>
  <c r="M32" i="1"/>
  <c r="M33" i="1" s="1"/>
  <c r="L34" i="1"/>
  <c r="L32" i="1"/>
  <c r="L33" i="1" s="1"/>
  <c r="C34" i="1"/>
  <c r="C35" i="1" s="1"/>
  <c r="E34" i="1"/>
  <c r="D34" i="1"/>
  <c r="D35" i="1" s="1"/>
  <c r="E32" i="1"/>
  <c r="D32" i="1"/>
  <c r="D33" i="1"/>
  <c r="C32" i="1"/>
  <c r="C33" i="1" s="1"/>
  <c r="D35" i="2"/>
  <c r="I35" i="2"/>
  <c r="M34" i="5" l="1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3" i="2"/>
  <c r="C53" i="1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C53" i="2" s="1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<sst xmlns="http://schemas.openxmlformats.org/spreadsheetml/2006/main" count="294" uniqueCount="151">
  <si>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</si>
  <si>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</si>
  <si>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</si>
  <si>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</si>
  <si>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</si>
  <si>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</si>
  <si>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</si>
  <si>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</si>
  <si>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</si>
  <si>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</si>
  <si>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</si>
  <si>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</si>
  <si>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</si>
  <si>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</si>
  <si>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</si>
  <si>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</si>
  <si>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</si>
  <si>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</si>
  <si>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</si>
  <si>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</si>
  <si>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</si>
  <si>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</si>
  <si>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</si>
  <si>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</si>
  <si>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</si>
  <si>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</si>
  <si>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</si>
  <si>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</si>
  <si>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</si>
  <si>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</si>
  <si>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</si>
  <si>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</si>
  <si>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</si>
  <si>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</si>
  <si>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</si>
  <si>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</si>
  <si>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</si>
  <si>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</si>
  <si>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</si>
  <si>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</si>
  <si>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</si>
  <si>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</si>
  <si>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</si>
  <si>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</si>
  <si>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</si>
  <si>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</si>
  <si>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</si>
  <si>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</si>
  <si>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</si>
  <si>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</si>
  <si>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</si>
  <si>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</si>
  <si>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</si>
  <si>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</si>
  <si>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</si>
  <si>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</si>
  <si>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</si>
  <si>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</si>
  <si>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</si>
  <si>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</si>
  <si>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</si>
  <si>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</si>
  <si>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</si>
  <si>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</si>
  <si>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</si>
  <si>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</si>
  <si>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</si>
  <si>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</si>
  <si>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</si>
  <si>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</si>
  <si>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</si>
  <si>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</si>
  <si>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</si>
  <si>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</si>
  <si>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</si>
  <si>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</si>
  <si>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</si>
  <si>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</si>
  <si>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</si>
  <si>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</si>
  <si>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</si>
  <si>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</si>
  <si>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</si>
  <si>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</si>
  <si>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</si>
  <si>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</si>
  <si>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</si>
  <si>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</si>
  <si>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</si>
  <si>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</si>
  <si>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</si>
  <si>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</si>
  <si>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</si>
  <si>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</si>
  <si>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</si>
  <si>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</si>
  <si>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</si>
  <si>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</si>
  <si>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</si>
  <si>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</si>
  <si>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</si>
  <si>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</si>
  <si>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</si>
  <si>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</si>
  <si>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</si>
  <si>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</si>
  <si>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</si>
  <si>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</si>
  <si>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</si>
  <si>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</si>
  <si>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</si>
  <si>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</si>
  <si>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</si>
  <si>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</si>
  <si>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</si>
  <si>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</si>
  <si>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</si>
  <si>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</si>
  <si>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</si>
  <si>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</si>
  <si>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</si>
  <si>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</si>
  <si>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</si>
  <si>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</si>
  <si>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</si>
  <si>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</si>
  <si>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</si>
  <si>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</si>
  <si>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</si>
  <si>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</si>
  <si>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</si>
  <si>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</si>
  <si>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</si>
  <si>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</si>
  <si>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</si>
  <si>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</si>
  <si>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</si>
  <si>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</si>
  <si>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</si>
  <si>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</si>
  <si>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</si>
  <si>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</si>
  <si>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</si>
  <si>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</si>
  <si>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</si>
  <si>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</si>
  <si>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</si>
  <si>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</si>
  <si>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Jan./2024</t>
    <phoneticPr fontId="2"/>
  </si>
  <si>
    <t>Jan./2024</t>
    <phoneticPr fontId="2"/>
  </si>
  <si>
    <t>　　Jan./2025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</si>
</sst>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0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 applyAlignment="1">
      <alignment horizontal="right" shrinkToFit="1"/>
    </xf>
    <xf numFmtId="41" fontId="0" fillId="5" borderId="5" xfId="0" applyNumberFormat="1" applyFill="1" applyBorder="1" applyAlignment="1">
      <alignment horizontal="right"/>
    </xf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38" fontId="0" fillId="3" borderId="0" xfId="0" applyNumberFormat="1" applyFill="1"/>
    <xf numFmtId="38" fontId="0" fillId="0" borderId="0" xfId="0" applyNumberFormat="1"/>
    <xf numFmtId="38" fontId="0" fillId="4" borderId="0" xfId="0" applyNumberFormat="1" applyFill="1"/>
    <xf numFmtId="180" fontId="0" fillId="3" borderId="0" xfId="0" applyNumberFormat="1" applyFill="1"/>
    <xf numFmtId="41" fontId="1" fillId="2" borderId="1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tabSelected="1" view="pageBreakPreview" topLeftCell="A24" zoomScale="83" zoomScaleNormal="100" zoomScaleSheetLayoutView="83" workbookViewId="0">
      <selection activeCell="M52" sqref="M52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2" t="s">
        <v>42</v>
      </c>
      <c r="D4" s="153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2012</v>
      </c>
      <c r="B6" s="91"/>
      <c r="C6" s="7">
        <v>1006286</v>
      </c>
      <c r="D6" s="8">
        <v>580614</v>
      </c>
      <c r="E6" s="19">
        <v>331416</v>
      </c>
      <c r="F6" s="40"/>
      <c r="G6" s="7"/>
      <c r="H6" s="7"/>
      <c r="I6" s="40"/>
      <c r="J6" s="7"/>
      <c r="K6" s="7"/>
      <c r="L6" s="7">
        <v>875397</v>
      </c>
      <c r="M6" s="7">
        <v>479190</v>
      </c>
      <c r="N6" s="7"/>
      <c r="O6" s="7"/>
      <c r="P6" s="7"/>
      <c r="Q6" s="7"/>
      <c r="R6" s="40"/>
      <c r="S6" s="8"/>
    </row>
    <row r="7" spans="1:19" x14ac:dyDescent="0.2">
      <c r="A7" s="74">
        <v>2013</v>
      </c>
      <c r="B7" s="75"/>
      <c r="C7" s="76">
        <v>984842</v>
      </c>
      <c r="D7" s="77">
        <v>568674</v>
      </c>
      <c r="E7" s="78">
        <v>318326</v>
      </c>
      <c r="F7" s="76"/>
      <c r="G7" s="76"/>
      <c r="H7" s="76"/>
      <c r="I7" s="76"/>
      <c r="J7" s="76"/>
      <c r="K7" s="76"/>
      <c r="L7" s="76">
        <v>864456</v>
      </c>
      <c r="M7" s="76">
        <v>473552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91"/>
      <c r="C8" s="7">
        <v>1001099</v>
      </c>
      <c r="D8" s="8">
        <v>587431</v>
      </c>
      <c r="E8" s="19">
        <v>326224</v>
      </c>
      <c r="F8" s="103"/>
      <c r="G8" s="7"/>
      <c r="H8" s="7"/>
      <c r="I8" s="103"/>
      <c r="J8" s="7"/>
      <c r="K8" s="7"/>
      <c r="L8" s="7">
        <v>881299</v>
      </c>
      <c r="M8" s="7">
        <v>491586</v>
      </c>
      <c r="N8" s="7"/>
      <c r="O8" s="7"/>
      <c r="P8" s="7"/>
      <c r="Q8" s="7"/>
      <c r="R8" s="103"/>
      <c r="S8" s="8"/>
    </row>
    <row r="9" spans="1:19" x14ac:dyDescent="0.2">
      <c r="A9" s="74">
        <v>2015</v>
      </c>
      <c r="B9" s="80"/>
      <c r="C9" s="76">
        <v>977481</v>
      </c>
      <c r="D9" s="77">
        <v>584814</v>
      </c>
      <c r="E9" s="78">
        <v>310885</v>
      </c>
      <c r="F9" s="81"/>
      <c r="G9" s="82"/>
      <c r="H9" s="76"/>
      <c r="I9" s="81"/>
      <c r="J9" s="82"/>
      <c r="K9" s="76"/>
      <c r="L9" s="76">
        <v>860253</v>
      </c>
      <c r="M9" s="76">
        <v>488010</v>
      </c>
      <c r="N9" s="76"/>
      <c r="O9" s="76"/>
      <c r="P9" s="76"/>
      <c r="Q9" s="76"/>
      <c r="R9" s="81"/>
      <c r="S9" s="83"/>
    </row>
    <row r="10" spans="1:19" x14ac:dyDescent="0.2">
      <c r="A10" s="38">
        <v>2016</v>
      </c>
      <c r="B10" s="54"/>
      <c r="C10" s="92">
        <v>983536</v>
      </c>
      <c r="D10" s="93">
        <v>574617</v>
      </c>
      <c r="E10" s="94">
        <v>314534</v>
      </c>
      <c r="F10" s="45"/>
      <c r="G10" s="39"/>
      <c r="H10" s="25"/>
      <c r="I10" s="45"/>
      <c r="J10" s="39"/>
      <c r="K10" s="92"/>
      <c r="L10" s="92">
        <v>870645</v>
      </c>
      <c r="M10" s="92">
        <v>483674</v>
      </c>
      <c r="N10" s="95"/>
      <c r="O10" s="95"/>
      <c r="P10" s="25"/>
      <c r="Q10" s="25"/>
      <c r="R10" s="45"/>
      <c r="S10" s="26"/>
    </row>
    <row r="11" spans="1:19" x14ac:dyDescent="0.2">
      <c r="A11" s="74">
        <v>2017</v>
      </c>
      <c r="B11" s="87"/>
      <c r="C11" s="76">
        <v>1043558</v>
      </c>
      <c r="D11" s="76">
        <v>610299</v>
      </c>
      <c r="E11" s="78">
        <v>325570.88199999998</v>
      </c>
      <c r="F11" s="88"/>
      <c r="G11" s="82"/>
      <c r="H11" s="76"/>
      <c r="I11" s="88"/>
      <c r="J11" s="82"/>
      <c r="K11" s="76"/>
      <c r="L11" s="76">
        <v>920769.55299999996</v>
      </c>
      <c r="M11" s="76">
        <v>510683.473</v>
      </c>
      <c r="N11" s="76"/>
      <c r="O11" s="89"/>
      <c r="P11" s="89"/>
      <c r="Q11" s="89"/>
      <c r="R11" s="84"/>
      <c r="S11" s="90"/>
    </row>
    <row r="12" spans="1:19" x14ac:dyDescent="0.2">
      <c r="A12" s="38">
        <v>2018</v>
      </c>
      <c r="B12" s="54"/>
      <c r="C12" s="7">
        <v>1074521.6839999999</v>
      </c>
      <c r="D12" s="8">
        <v>640866.57299999997</v>
      </c>
      <c r="E12" s="19">
        <v>324524.57</v>
      </c>
      <c r="F12" s="7"/>
      <c r="G12" s="7"/>
      <c r="H12" s="7"/>
      <c r="I12" s="7"/>
      <c r="J12" s="7"/>
      <c r="K12" s="7"/>
      <c r="L12" s="7">
        <v>950956.04099999997</v>
      </c>
      <c r="M12" s="7">
        <v>536567.576</v>
      </c>
      <c r="N12" s="7"/>
      <c r="O12" s="7"/>
      <c r="P12" s="7"/>
      <c r="Q12" s="7"/>
      <c r="R12" s="7"/>
      <c r="S12" s="8"/>
    </row>
    <row r="13" spans="1:19" x14ac:dyDescent="0.2">
      <c r="A13" s="74">
        <v>2019</v>
      </c>
      <c r="B13" s="80"/>
      <c r="C13" s="76">
        <v>1022064.304</v>
      </c>
      <c r="D13" s="77">
        <v>623522.59299999999</v>
      </c>
      <c r="E13" s="78">
        <v>319018.16800000001</v>
      </c>
      <c r="F13" s="76"/>
      <c r="G13" s="76"/>
      <c r="H13" s="76"/>
      <c r="I13" s="76"/>
      <c r="J13" s="76"/>
      <c r="K13" s="76"/>
      <c r="L13" s="76">
        <v>905000.05900000001</v>
      </c>
      <c r="M13" s="76">
        <v>524789.53600000008</v>
      </c>
      <c r="N13" s="76"/>
      <c r="O13" s="76"/>
      <c r="P13" s="76"/>
      <c r="Q13" s="76"/>
      <c r="R13" s="76"/>
      <c r="S13" s="77"/>
    </row>
    <row r="14" spans="1:19" x14ac:dyDescent="0.2">
      <c r="A14" s="38">
        <v>2020</v>
      </c>
      <c r="B14" s="54"/>
      <c r="C14" s="7">
        <v>839131.24600000004</v>
      </c>
      <c r="D14" s="8">
        <v>524478.73899999994</v>
      </c>
      <c r="E14" s="19">
        <v>269618.73499999999</v>
      </c>
      <c r="F14" s="7"/>
      <c r="G14" s="7"/>
      <c r="H14" s="7"/>
      <c r="I14" s="7"/>
      <c r="J14" s="7"/>
      <c r="K14" s="7"/>
      <c r="L14" s="7">
        <v>742331.76599999995</v>
      </c>
      <c r="M14" s="7">
        <v>441259.50499999995</v>
      </c>
      <c r="N14" s="7"/>
      <c r="O14" s="7"/>
      <c r="P14" s="7"/>
      <c r="Q14" s="7"/>
      <c r="R14" s="7"/>
      <c r="S14" s="8"/>
    </row>
    <row r="15" spans="1:19" x14ac:dyDescent="0.2">
      <c r="A15" s="74">
        <v>2021</v>
      </c>
      <c r="B15" s="80"/>
      <c r="C15" s="76">
        <v>925286</v>
      </c>
      <c r="D15" s="77">
        <v>606752</v>
      </c>
      <c r="E15" s="78">
        <v>295845</v>
      </c>
      <c r="F15" s="76"/>
      <c r="G15" s="76"/>
      <c r="H15" s="76"/>
      <c r="I15" s="76"/>
      <c r="J15" s="76"/>
      <c r="K15" s="76"/>
      <c r="L15" s="76">
        <v>807046.87100000004</v>
      </c>
      <c r="M15" s="76">
        <v>501721.06900000002</v>
      </c>
      <c r="N15" s="76"/>
      <c r="O15" s="76"/>
      <c r="P15" s="76"/>
      <c r="Q15" s="76"/>
      <c r="R15" s="76"/>
      <c r="S15" s="77"/>
    </row>
    <row r="16" spans="1:19" x14ac:dyDescent="0.2">
      <c r="A16" s="127">
        <v>2022</v>
      </c>
      <c r="B16" s="128"/>
      <c r="C16" s="129">
        <v>894289.09400000004</v>
      </c>
      <c r="D16" s="130">
        <v>647516.16800000006</v>
      </c>
      <c r="E16" s="131">
        <v>291038.77600000001</v>
      </c>
      <c r="F16" s="129"/>
      <c r="G16" s="129"/>
      <c r="H16" s="129"/>
      <c r="I16" s="129"/>
      <c r="J16" s="129"/>
      <c r="K16" s="129"/>
      <c r="L16" s="129">
        <v>778386.32400000002</v>
      </c>
      <c r="M16" s="129">
        <v>536157.04299999995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2023</v>
      </c>
      <c r="B17" s="133"/>
      <c r="C17" s="134">
        <v>961948.91099999985</v>
      </c>
      <c r="D17" s="135">
        <v>718431.82000000007</v>
      </c>
      <c r="E17" s="136">
        <v>302949.14200000005</v>
      </c>
      <c r="F17" s="134"/>
      <c r="G17" s="134"/>
      <c r="H17" s="134"/>
      <c r="I17" s="134"/>
      <c r="J17" s="134"/>
      <c r="K17" s="134"/>
      <c r="L17" s="134">
        <v>850654.38199999998</v>
      </c>
      <c r="M17" s="134">
        <v>610700.31700000004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68118.390999999989</v>
      </c>
      <c r="D19" s="76">
        <v>50962.334999999999</v>
      </c>
      <c r="E19" s="78">
        <v>19909.383999999998</v>
      </c>
      <c r="F19" s="154" t="s">
        <v>57</v>
      </c>
      <c r="G19" s="155"/>
      <c r="H19" s="76"/>
      <c r="I19" s="155" t="s">
        <v>57</v>
      </c>
      <c r="J19" s="155"/>
      <c r="K19" s="82"/>
      <c r="L19" s="82">
        <v>60205.29</v>
      </c>
      <c r="M19" s="82">
        <v>43259.421000000002</v>
      </c>
      <c r="N19" s="79" t="s">
        <v>58</v>
      </c>
      <c r="O19" s="89"/>
      <c r="P19" s="82"/>
      <c r="Q19" s="82"/>
      <c r="R19" s="155" t="s">
        <v>59</v>
      </c>
      <c r="S19" s="156"/>
    </row>
    <row r="20" spans="1:19" x14ac:dyDescent="0.2">
      <c r="A20" s="119" t="s">
        <v>7</v>
      </c>
      <c r="C20" s="7">
        <v>73710.236000000004</v>
      </c>
      <c r="D20" s="7">
        <v>56001.481999999996</v>
      </c>
      <c r="E20" s="19">
        <v>22340.144</v>
      </c>
      <c r="F20" s="7"/>
      <c r="G20" s="7"/>
      <c r="H20" s="7"/>
      <c r="I20" s="7"/>
      <c r="J20" s="7"/>
      <c r="K20" s="7"/>
      <c r="L20" s="39">
        <v>65164.525000000001</v>
      </c>
      <c r="M20" s="39">
        <v>47657.992999999995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75015.866000000009</v>
      </c>
      <c r="D21" s="77">
        <v>57219.464999999997</v>
      </c>
      <c r="E21" s="78">
        <v>23511.603999999999</v>
      </c>
      <c r="F21" s="76"/>
      <c r="G21" s="76"/>
      <c r="H21" s="76"/>
      <c r="I21" s="76"/>
      <c r="J21" s="76"/>
      <c r="K21" s="76"/>
      <c r="L21" s="76">
        <v>66522.146000000008</v>
      </c>
      <c r="M21" s="76">
        <v>48769.21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74566.122000000003</v>
      </c>
      <c r="D22" s="8">
        <v>57161.183000000012</v>
      </c>
      <c r="E22" s="19">
        <v>24050.995999999999</v>
      </c>
      <c r="F22" s="7"/>
      <c r="G22" s="7"/>
      <c r="H22" s="7"/>
      <c r="I22" s="7"/>
      <c r="J22" s="7"/>
      <c r="K22" s="7"/>
      <c r="L22" s="7">
        <v>66538.154999999999</v>
      </c>
      <c r="M22" s="7">
        <v>48765.43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73726.634000000005</v>
      </c>
      <c r="D23" s="77">
        <v>56043.953000000009</v>
      </c>
      <c r="E23" s="78">
        <v>23302.582999999999</v>
      </c>
      <c r="F23" s="76"/>
      <c r="G23" s="76"/>
      <c r="H23" s="76"/>
      <c r="I23" s="76"/>
      <c r="J23" s="76"/>
      <c r="K23" s="76"/>
      <c r="L23" s="76">
        <v>66026.152000000002</v>
      </c>
      <c r="M23" s="76">
        <v>48094.977999999996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76853.277000000002</v>
      </c>
      <c r="D24" s="8">
        <v>57955.868999999999</v>
      </c>
      <c r="E24" s="19">
        <v>24516.303</v>
      </c>
      <c r="F24" s="7"/>
      <c r="G24" s="7"/>
      <c r="H24" s="7"/>
      <c r="I24" s="7"/>
      <c r="J24" s="7"/>
      <c r="K24" s="7"/>
      <c r="L24" s="7">
        <v>68721.668000000005</v>
      </c>
      <c r="M24" s="7">
        <v>49739.303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86204.403999999995</v>
      </c>
      <c r="D25" s="77">
        <v>65495.508000000002</v>
      </c>
      <c r="E25" s="78">
        <v>28314.679</v>
      </c>
      <c r="F25" s="76"/>
      <c r="G25" s="76"/>
      <c r="H25" s="76"/>
      <c r="I25" s="76"/>
      <c r="J25" s="76"/>
      <c r="K25" s="76"/>
      <c r="L25" s="76">
        <v>77325.383000000002</v>
      </c>
      <c r="M25" s="76">
        <v>56300.710999999996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61736.829000000005</v>
      </c>
      <c r="D26" s="8">
        <v>48091.772999999994</v>
      </c>
      <c r="E26" s="19">
        <v>18843.721000000001</v>
      </c>
      <c r="F26" s="7"/>
      <c r="G26" s="7"/>
      <c r="H26" s="7"/>
      <c r="I26" s="7"/>
      <c r="J26" s="7"/>
      <c r="K26" s="7"/>
      <c r="L26" s="7">
        <v>54950.661999999997</v>
      </c>
      <c r="M26" s="7">
        <v>40907.998999999996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76986.009000000005</v>
      </c>
      <c r="D27" s="77">
        <v>59105.917999999998</v>
      </c>
      <c r="E27" s="78">
        <v>24370.299000000003</v>
      </c>
      <c r="F27" s="76"/>
      <c r="G27" s="76"/>
      <c r="H27" s="76"/>
      <c r="I27" s="76"/>
      <c r="J27" s="76"/>
      <c r="K27" s="76"/>
      <c r="L27" s="76">
        <v>68688.328000000009</v>
      </c>
      <c r="M27" s="76">
        <v>50678.281000000003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85822.760999999984</v>
      </c>
      <c r="D28" s="26">
        <v>65461.887999999999</v>
      </c>
      <c r="E28" s="27">
        <v>28096.489000000001</v>
      </c>
      <c r="F28" s="25"/>
      <c r="G28" s="25"/>
      <c r="H28" s="25"/>
      <c r="I28" s="25"/>
      <c r="J28" s="25"/>
      <c r="K28" s="25"/>
      <c r="L28" s="25">
        <v>77193.358000000007</v>
      </c>
      <c r="M28" s="25">
        <v>56432.999000000003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80121.684999999998</v>
      </c>
      <c r="D29" s="86">
        <v>61776.75</v>
      </c>
      <c r="E29" s="101">
        <v>25051.462</v>
      </c>
      <c r="F29" s="85"/>
      <c r="G29" s="85"/>
      <c r="H29" s="85"/>
      <c r="I29" s="85"/>
      <c r="J29" s="85"/>
      <c r="K29" s="85"/>
      <c r="L29" s="85">
        <v>71665.84599999999</v>
      </c>
      <c r="M29" s="85">
        <v>52967.777999999998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73939.163</v>
      </c>
      <c r="D30" s="26">
        <v>58263.693999999996</v>
      </c>
      <c r="E30" s="27">
        <v>22864.925000000003</v>
      </c>
      <c r="F30" s="25"/>
      <c r="G30" s="25"/>
      <c r="H30" s="25"/>
      <c r="I30" s="25"/>
      <c r="J30" s="25"/>
      <c r="K30" s="25"/>
      <c r="L30" s="25">
        <v>65929.34</v>
      </c>
      <c r="M30" s="25">
        <v>49815.6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906801.37699999986</v>
      </c>
      <c r="D32" s="31">
        <f>SUM(D19:D30)</f>
        <v>693539.81800000009</v>
      </c>
      <c r="E32" s="32">
        <f>SUM(E19:E30)</f>
        <v>285172.58899999998</v>
      </c>
      <c r="F32" s="30"/>
      <c r="G32" s="30"/>
      <c r="H32" s="30"/>
      <c r="I32" s="30"/>
      <c r="J32" s="30"/>
      <c r="K32" s="30"/>
      <c r="L32" s="30">
        <f>SUM(L19:L30)</f>
        <v>808930.853</v>
      </c>
      <c r="M32" s="30">
        <f>SUM(M19:M30)</f>
        <v>593389.70299999998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0.31448186585627563</v>
      </c>
      <c r="F33" s="24"/>
      <c r="G33" s="9"/>
      <c r="H33" s="9"/>
      <c r="I33" s="9"/>
      <c r="J33" s="9"/>
      <c r="K33" s="9"/>
      <c r="L33" s="9">
        <f>L32/$C$32</f>
        <v>0.89207060500526802</v>
      </c>
      <c r="M33" s="9">
        <f>M32/$D$32</f>
        <v>0.85559572442601972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961948.91099999985</v>
      </c>
      <c r="D34" s="30">
        <f>D17</f>
        <v>718431.82000000007</v>
      </c>
      <c r="E34" s="32">
        <f>E17</f>
        <v>302949.14200000005</v>
      </c>
      <c r="F34" s="30"/>
      <c r="G34" s="30"/>
      <c r="H34" s="30"/>
      <c r="I34" s="30"/>
      <c r="J34" s="30"/>
      <c r="K34" s="30"/>
      <c r="L34" s="30">
        <f>L17</f>
        <v>850654.38199999998</v>
      </c>
      <c r="M34" s="30">
        <f>M17</f>
        <v>610700.31700000004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0.94267103650788375</v>
      </c>
      <c r="D35" s="16">
        <f>D32/D34</f>
        <v>0.96535231137173183</v>
      </c>
      <c r="E35" s="73">
        <f>E32/E34</f>
        <v>0.94132165919783306</v>
      </c>
      <c r="F35" s="15"/>
      <c r="G35" s="15"/>
      <c r="H35" s="15"/>
      <c r="I35" s="15"/>
      <c r="J35" s="15"/>
      <c r="K35" s="15"/>
      <c r="L35" s="15">
        <f>L32/L34</f>
        <v>0.95095125601786412</v>
      </c>
      <c r="M35" s="15">
        <f>M32/M34</f>
        <v>0.97165448663096066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73595.008000000002</v>
      </c>
      <c r="D37" s="76">
        <v>58482.547000000006</v>
      </c>
      <c r="E37" s="78">
        <v>22524.731</v>
      </c>
      <c r="F37" s="154" t="s">
        <v>57</v>
      </c>
      <c r="G37" s="155"/>
      <c r="H37" s="76"/>
      <c r="I37" s="155" t="s">
        <v>57</v>
      </c>
      <c r="J37" s="155"/>
      <c r="K37" s="82"/>
      <c r="L37" s="82">
        <v>65433.866999999998</v>
      </c>
      <c r="M37" s="82">
        <v>49982.699000000001</v>
      </c>
      <c r="N37" s="79" t="s">
        <v>58</v>
      </c>
      <c r="O37" s="89"/>
      <c r="P37" s="82"/>
      <c r="Q37" s="82"/>
      <c r="R37" s="155" t="s">
        <v>60</v>
      </c>
      <c r="S37" s="156"/>
    </row>
    <row r="38" spans="1:19" x14ac:dyDescent="0.2">
      <c r="A38" s="119" t="s">
        <v>7</v>
      </c>
      <c r="C38" s="7">
        <v>75664.687000000005</v>
      </c>
      <c r="D38" s="7">
        <v>59238.976999999999</v>
      </c>
      <c r="E38" s="19">
        <v>23677.37</v>
      </c>
      <c r="F38" s="7"/>
      <c r="G38" s="7"/>
      <c r="H38" s="7"/>
      <c r="I38" s="7"/>
      <c r="J38" s="7"/>
      <c r="K38" s="7"/>
      <c r="L38" s="39">
        <v>67292.751000000004</v>
      </c>
      <c r="M38" s="39">
        <v>50528.169000000002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>
        <v>77431.503000000026</v>
      </c>
      <c r="D39" s="77">
        <v>61021.322999999989</v>
      </c>
      <c r="E39" s="78">
        <v>24145.808000000001</v>
      </c>
      <c r="F39" s="76"/>
      <c r="G39" s="76"/>
      <c r="H39" s="76"/>
      <c r="I39" s="76"/>
      <c r="J39" s="76"/>
      <c r="K39" s="76"/>
      <c r="L39" s="76">
        <v>69080.659</v>
      </c>
      <c r="M39" s="76">
        <v>52261.231999999996</v>
      </c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>
        <v>73775.247000000003</v>
      </c>
      <c r="D40" s="8">
        <v>58372.504000000001</v>
      </c>
      <c r="E40" s="19">
        <v>23641.327000000001</v>
      </c>
      <c r="F40" s="7"/>
      <c r="G40" s="7"/>
      <c r="H40" s="7"/>
      <c r="I40" s="7"/>
      <c r="J40" s="7"/>
      <c r="K40" s="7"/>
      <c r="L40" s="7">
        <v>65692.312000000005</v>
      </c>
      <c r="M40" s="7">
        <v>49794.35</v>
      </c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>
        <v>70662.492999999988</v>
      </c>
      <c r="D41" s="77">
        <v>56471.510999999999</v>
      </c>
      <c r="E41" s="78">
        <v>22208.951000000001</v>
      </c>
      <c r="F41" s="76"/>
      <c r="G41" s="76"/>
      <c r="H41" s="76"/>
      <c r="I41" s="76"/>
      <c r="J41" s="76"/>
      <c r="K41" s="76"/>
      <c r="L41" s="76">
        <v>63058.595000000001</v>
      </c>
      <c r="M41" s="76">
        <v>48340.652000000002</v>
      </c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>
        <v>77885.335000000006</v>
      </c>
      <c r="D42" s="8">
        <v>61986.75</v>
      </c>
      <c r="E42" s="19">
        <v>24754.625</v>
      </c>
      <c r="F42" s="7"/>
      <c r="G42" s="7"/>
      <c r="H42" s="7"/>
      <c r="I42" s="7"/>
      <c r="J42" s="7"/>
      <c r="K42" s="7"/>
      <c r="L42" s="7">
        <v>69733.58600000001</v>
      </c>
      <c r="M42" s="7">
        <v>53376.04</v>
      </c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>
        <v>83366.402000000002</v>
      </c>
      <c r="D43" s="77">
        <v>66138.02</v>
      </c>
      <c r="E43" s="78">
        <v>26561.796000000002</v>
      </c>
      <c r="F43" s="76"/>
      <c r="G43" s="76"/>
      <c r="H43" s="76"/>
      <c r="I43" s="76"/>
      <c r="J43" s="76"/>
      <c r="K43" s="76"/>
      <c r="L43" s="76">
        <v>74837.63900000001</v>
      </c>
      <c r="M43" s="76">
        <v>56986.414000000004</v>
      </c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>
        <v>58871.428</v>
      </c>
      <c r="D44" s="8">
        <v>47405.37</v>
      </c>
      <c r="E44" s="19">
        <v>17907.865999999998</v>
      </c>
      <c r="F44" s="7"/>
      <c r="G44" s="7"/>
      <c r="H44" s="7"/>
      <c r="I44" s="7"/>
      <c r="J44" s="7"/>
      <c r="K44" s="7"/>
      <c r="L44" s="7">
        <v>52512.172999999995</v>
      </c>
      <c r="M44" s="7">
        <v>40303.402999999998</v>
      </c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>
        <v>79690.346000000005</v>
      </c>
      <c r="D45" s="77">
        <v>62803.917999999998</v>
      </c>
      <c r="E45" s="78">
        <v>25686.254000000001</v>
      </c>
      <c r="F45" s="76"/>
      <c r="G45" s="76"/>
      <c r="H45" s="76"/>
      <c r="I45" s="76"/>
      <c r="J45" s="76"/>
      <c r="K45" s="76"/>
      <c r="L45" s="76">
        <v>71563.609000000011</v>
      </c>
      <c r="M45" s="76">
        <v>53938.132999999994</v>
      </c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>
        <v>84251.576000000015</v>
      </c>
      <c r="D46" s="26">
        <v>66046.671999999991</v>
      </c>
      <c r="E46" s="27">
        <v>26711.852999999999</v>
      </c>
      <c r="F46" s="25"/>
      <c r="G46" s="25"/>
      <c r="H46" s="25"/>
      <c r="I46" s="25"/>
      <c r="J46" s="25"/>
      <c r="K46" s="25"/>
      <c r="L46" s="25">
        <v>75448.835999999996</v>
      </c>
      <c r="M46" s="25">
        <v>56616.843999999997</v>
      </c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>
        <v>74003.018999999986</v>
      </c>
      <c r="D47" s="86">
        <v>58230.381999999998</v>
      </c>
      <c r="E47" s="101">
        <v>22411.396999999997</v>
      </c>
      <c r="F47" s="85"/>
      <c r="G47" s="85"/>
      <c r="H47" s="85"/>
      <c r="I47" s="85"/>
      <c r="J47" s="85"/>
      <c r="K47" s="85"/>
      <c r="L47" s="85">
        <v>65711.202000000005</v>
      </c>
      <c r="M47" s="85">
        <v>49137.798999999999</v>
      </c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/>
      <c r="D48" s="26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829197.04399999999</v>
      </c>
      <c r="D50" s="31">
        <f>SUM(D37:D48)</f>
        <v>656197.97400000005</v>
      </c>
      <c r="E50" s="32">
        <f>SUM(E37:E48)</f>
        <v>260231.978</v>
      </c>
      <c r="F50" s="30"/>
      <c r="G50" s="30"/>
      <c r="H50" s="30"/>
      <c r="I50" s="30"/>
      <c r="J50" s="30"/>
      <c r="K50" s="30"/>
      <c r="L50" s="30">
        <f>SUM(L37:L48)</f>
        <v>740365.22900000017</v>
      </c>
      <c r="M50" s="30">
        <f>SUM(M37:M48)</f>
        <v>561265.73499999987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0.31383611396472849</v>
      </c>
      <c r="F51" s="55"/>
      <c r="G51" s="55"/>
      <c r="H51" s="55"/>
      <c r="I51" s="55"/>
      <c r="J51" s="55"/>
      <c r="K51" s="55"/>
      <c r="L51" s="70">
        <f>L50/$C$50</f>
        <v>0.89287007757350401</v>
      </c>
      <c r="M51" s="70">
        <f>M50/$D$50</f>
        <v>0.85532988097887641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SUM(C19:C29)</f>
        <v>832862.21399999992</v>
      </c>
      <c r="D52" s="50">
        <f>SUM(D19:D29)</f>
        <v>635276.12400000007</v>
      </c>
      <c r="E52" s="151">
        <f>SUM(E19:E29)</f>
        <v>262307.66399999999</v>
      </c>
      <c r="F52" s="49"/>
      <c r="G52" s="49"/>
      <c r="H52" s="49"/>
      <c r="I52" s="49"/>
      <c r="J52" s="49"/>
      <c r="K52" s="49"/>
      <c r="L52" s="49">
        <f>SUM(L19:L29)</f>
        <v>743001.51300000004</v>
      </c>
      <c r="M52" s="49">
        <f>SUM(M19:M29)</f>
        <v>543574.103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0.99559930809875841</v>
      </c>
      <c r="D53" s="53">
        <f>D50/D52</f>
        <v>1.0329334744524414</v>
      </c>
      <c r="E53" s="146">
        <f>E50/E52</f>
        <v>0.99208682671200954</v>
      </c>
      <c r="F53" s="58"/>
      <c r="G53" s="58"/>
      <c r="H53" s="58"/>
      <c r="I53" s="58"/>
      <c r="J53" s="58"/>
      <c r="K53" s="58"/>
      <c r="L53" s="53">
        <f>L50/L52</f>
        <v>0.99645184571784329</v>
      </c>
      <c r="M53" s="53">
        <f>M50/M52</f>
        <v>1.0325468632562871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  <ignoredErrors>
    <ignoredError sqref="F52:M52 C52:E52" formulaRange="1"/>
    <ignoredError sqref="D33 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18" activePane="bottomLeft" state="frozen"/>
      <selection pane="bottomLeft" activeCell="H52" sqref="H52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2012</v>
      </c>
      <c r="C6" s="7">
        <v>978523</v>
      </c>
      <c r="D6" s="8">
        <v>538278</v>
      </c>
      <c r="E6" s="19">
        <v>322209</v>
      </c>
      <c r="F6" s="7">
        <v>38989</v>
      </c>
      <c r="G6" s="7">
        <v>28418</v>
      </c>
      <c r="H6" s="7"/>
      <c r="I6" s="7">
        <v>18583</v>
      </c>
      <c r="J6" s="7">
        <v>20152</v>
      </c>
      <c r="K6" s="7"/>
      <c r="L6" s="7">
        <v>860793</v>
      </c>
      <c r="M6" s="7">
        <v>448102</v>
      </c>
      <c r="N6" s="7"/>
      <c r="O6" s="7">
        <v>32484</v>
      </c>
      <c r="P6" s="7">
        <v>21974</v>
      </c>
      <c r="Q6" s="7"/>
      <c r="R6" s="7">
        <v>27674</v>
      </c>
      <c r="S6" s="8">
        <v>19632</v>
      </c>
    </row>
    <row r="7" spans="1:19" x14ac:dyDescent="0.2">
      <c r="A7" s="74">
        <v>2013</v>
      </c>
      <c r="B7" s="79"/>
      <c r="C7" s="98">
        <v>958503</v>
      </c>
      <c r="D7" s="98">
        <v>532851</v>
      </c>
      <c r="E7" s="99">
        <v>309015</v>
      </c>
      <c r="F7" s="98">
        <v>32866</v>
      </c>
      <c r="G7" s="98">
        <v>24577</v>
      </c>
      <c r="H7" s="98"/>
      <c r="I7" s="98">
        <v>17508</v>
      </c>
      <c r="J7" s="98">
        <v>19907</v>
      </c>
      <c r="K7" s="98"/>
      <c r="L7" s="98">
        <v>851841</v>
      </c>
      <c r="M7" s="98">
        <v>448879</v>
      </c>
      <c r="N7" s="98"/>
      <c r="O7" s="98">
        <v>28720</v>
      </c>
      <c r="P7" s="98">
        <v>19390</v>
      </c>
      <c r="Q7" s="98"/>
      <c r="R7" s="98">
        <v>27568</v>
      </c>
      <c r="S7" s="100">
        <v>20099</v>
      </c>
    </row>
    <row r="8" spans="1:19" x14ac:dyDescent="0.2">
      <c r="A8" s="38">
        <v>2014</v>
      </c>
      <c r="C8" s="7">
        <v>975508</v>
      </c>
      <c r="D8" s="8">
        <v>553149</v>
      </c>
      <c r="E8" s="19">
        <v>317289</v>
      </c>
      <c r="F8" s="7">
        <v>29260</v>
      </c>
      <c r="G8" s="7">
        <v>23232</v>
      </c>
      <c r="H8" s="7"/>
      <c r="I8" s="7">
        <v>17911</v>
      </c>
      <c r="J8" s="7">
        <v>20327</v>
      </c>
      <c r="K8" s="7"/>
      <c r="L8" s="7">
        <v>869473</v>
      </c>
      <c r="M8" s="7">
        <v>468556</v>
      </c>
      <c r="N8" s="7"/>
      <c r="O8" s="7">
        <v>28593</v>
      </c>
      <c r="P8" s="7">
        <v>19210</v>
      </c>
      <c r="Q8" s="7"/>
      <c r="R8" s="7">
        <v>30271</v>
      </c>
      <c r="S8" s="8">
        <v>21824</v>
      </c>
    </row>
    <row r="9" spans="1:19" x14ac:dyDescent="0.2">
      <c r="A9" s="74">
        <v>2015</v>
      </c>
      <c r="B9" s="79"/>
      <c r="C9" s="98">
        <v>953570</v>
      </c>
      <c r="D9" s="98">
        <v>555179</v>
      </c>
      <c r="E9" s="99">
        <v>302466</v>
      </c>
      <c r="F9" s="98">
        <v>28378</v>
      </c>
      <c r="G9" s="98">
        <v>23595</v>
      </c>
      <c r="H9" s="98"/>
      <c r="I9" s="98">
        <v>17839</v>
      </c>
      <c r="J9" s="98">
        <v>20432</v>
      </c>
      <c r="K9" s="98"/>
      <c r="L9" s="98">
        <v>849252</v>
      </c>
      <c r="M9" s="98">
        <v>469392</v>
      </c>
      <c r="N9" s="98"/>
      <c r="O9" s="98">
        <v>27155</v>
      </c>
      <c r="P9" s="98">
        <v>18989</v>
      </c>
      <c r="Q9" s="98"/>
      <c r="R9" s="98">
        <v>30946</v>
      </c>
      <c r="S9" s="100">
        <v>22771</v>
      </c>
    </row>
    <row r="10" spans="1:19" x14ac:dyDescent="0.2">
      <c r="A10" s="38">
        <v>2016</v>
      </c>
      <c r="C10" s="7">
        <v>960888</v>
      </c>
      <c r="D10" s="8">
        <v>543372</v>
      </c>
      <c r="E10" s="19">
        <v>306641</v>
      </c>
      <c r="F10" s="7">
        <v>26758</v>
      </c>
      <c r="G10" s="7">
        <v>21842</v>
      </c>
      <c r="H10" s="7"/>
      <c r="I10" s="7">
        <v>16333</v>
      </c>
      <c r="J10" s="7">
        <v>18317</v>
      </c>
      <c r="K10" s="7"/>
      <c r="L10" s="7">
        <v>860549</v>
      </c>
      <c r="M10" s="7">
        <v>463933</v>
      </c>
      <c r="N10" s="7"/>
      <c r="O10" s="7">
        <v>25810</v>
      </c>
      <c r="P10" s="7">
        <v>16596</v>
      </c>
      <c r="Q10" s="7"/>
      <c r="R10" s="7">
        <v>31438</v>
      </c>
      <c r="S10" s="8">
        <v>22684</v>
      </c>
    </row>
    <row r="11" spans="1:19" x14ac:dyDescent="0.2">
      <c r="A11" s="74">
        <v>2017</v>
      </c>
      <c r="B11" s="79"/>
      <c r="C11" s="98">
        <v>1019993</v>
      </c>
      <c r="D11" s="98">
        <v>576934</v>
      </c>
      <c r="E11" s="99">
        <v>317070</v>
      </c>
      <c r="F11" s="98">
        <v>31542</v>
      </c>
      <c r="G11" s="98">
        <v>25012</v>
      </c>
      <c r="H11" s="98"/>
      <c r="I11" s="98">
        <v>16865</v>
      </c>
      <c r="J11" s="98">
        <v>18654</v>
      </c>
      <c r="K11" s="98"/>
      <c r="L11" s="98">
        <v>910481</v>
      </c>
      <c r="M11" s="98">
        <v>490310</v>
      </c>
      <c r="N11" s="98"/>
      <c r="O11" s="98">
        <v>27629</v>
      </c>
      <c r="P11" s="98">
        <v>18304</v>
      </c>
      <c r="Q11" s="98"/>
      <c r="R11" s="98">
        <v>33476</v>
      </c>
      <c r="S11" s="100">
        <v>24655</v>
      </c>
    </row>
    <row r="12" spans="1:19" x14ac:dyDescent="0.2">
      <c r="A12" s="38">
        <v>2018</v>
      </c>
      <c r="C12" s="7">
        <v>1051429.969</v>
      </c>
      <c r="D12" s="8">
        <v>606695.83499999996</v>
      </c>
      <c r="E12" s="19">
        <v>316589.5</v>
      </c>
      <c r="F12" s="7">
        <v>31545.002</v>
      </c>
      <c r="G12" s="7">
        <v>25839.113000000001</v>
      </c>
      <c r="H12" s="7"/>
      <c r="I12" s="7">
        <v>18051.258000000002</v>
      </c>
      <c r="J12" s="7">
        <v>20987.113000000001</v>
      </c>
      <c r="K12" s="7"/>
      <c r="L12" s="7">
        <v>941442.02500000002</v>
      </c>
      <c r="M12" s="7">
        <v>516579.14799999999</v>
      </c>
      <c r="N12" s="7"/>
      <c r="O12" s="7">
        <v>24597.309000000001</v>
      </c>
      <c r="P12" s="7">
        <v>16119.32</v>
      </c>
      <c r="Q12" s="7"/>
      <c r="R12" s="7">
        <v>35794.375</v>
      </c>
      <c r="S12" s="8">
        <v>27171.141</v>
      </c>
    </row>
    <row r="13" spans="1:19" ht="12.75" customHeight="1" x14ac:dyDescent="0.2">
      <c r="A13" s="74">
        <v>2019</v>
      </c>
      <c r="B13" s="79"/>
      <c r="C13" s="76">
        <v>1000279.876</v>
      </c>
      <c r="D13" s="77">
        <v>588006.00399999996</v>
      </c>
      <c r="E13" s="78">
        <v>311502.00199999998</v>
      </c>
      <c r="F13" s="76">
        <v>28892.276000000002</v>
      </c>
      <c r="G13" s="76">
        <v>24154.066999999999</v>
      </c>
      <c r="H13" s="76"/>
      <c r="I13" s="76">
        <v>17070.63</v>
      </c>
      <c r="J13" s="76">
        <v>20082.521000000001</v>
      </c>
      <c r="K13" s="76"/>
      <c r="L13" s="76">
        <v>895933.41599999997</v>
      </c>
      <c r="M13" s="76">
        <v>501754.4</v>
      </c>
      <c r="N13" s="76"/>
      <c r="O13" s="76">
        <v>23105.728999999999</v>
      </c>
      <c r="P13" s="76">
        <v>14873.380999999999</v>
      </c>
      <c r="Q13" s="76"/>
      <c r="R13" s="76">
        <v>34686.425000000003</v>
      </c>
      <c r="S13" s="77">
        <v>26800.758999999998</v>
      </c>
    </row>
    <row r="14" spans="1:19" x14ac:dyDescent="0.2">
      <c r="A14" s="38">
        <v>2020</v>
      </c>
      <c r="C14" s="7">
        <v>821467.05700000003</v>
      </c>
      <c r="D14" s="8">
        <v>495104.56200000003</v>
      </c>
      <c r="E14" s="19">
        <v>264450.19400000008</v>
      </c>
      <c r="F14" s="7">
        <v>26164.542999999998</v>
      </c>
      <c r="G14" s="7">
        <v>21754.755000000001</v>
      </c>
      <c r="H14" s="7"/>
      <c r="I14" s="7">
        <v>14353.938999999997</v>
      </c>
      <c r="J14" s="7">
        <v>17202.54</v>
      </c>
      <c r="K14" s="7"/>
      <c r="L14" s="7">
        <v>734824.04999999993</v>
      </c>
      <c r="M14" s="7">
        <v>422624.50099999999</v>
      </c>
      <c r="N14" s="7"/>
      <c r="O14" s="7">
        <v>18788.514999999999</v>
      </c>
      <c r="P14" s="7">
        <v>12005.253000000001</v>
      </c>
      <c r="Q14" s="7"/>
      <c r="R14" s="7">
        <v>27336.01</v>
      </c>
      <c r="S14" s="8">
        <v>21517.512999999999</v>
      </c>
    </row>
    <row r="15" spans="1:19" x14ac:dyDescent="0.2">
      <c r="A15" s="74">
        <v>2021</v>
      </c>
      <c r="B15" s="79"/>
      <c r="C15" s="76">
        <v>904439.85100000002</v>
      </c>
      <c r="D15" s="77">
        <v>570890.647</v>
      </c>
      <c r="E15" s="78">
        <v>287981.29700000002</v>
      </c>
      <c r="F15" s="76">
        <v>31483.05</v>
      </c>
      <c r="G15" s="76">
        <v>27088.670999999998</v>
      </c>
      <c r="H15" s="76"/>
      <c r="I15" s="76">
        <v>17598.400000000001</v>
      </c>
      <c r="J15" s="76">
        <v>21022.350999999999</v>
      </c>
      <c r="K15" s="76"/>
      <c r="L15" s="76">
        <v>798454.75199999998</v>
      </c>
      <c r="M15" s="76">
        <v>479482.72499999998</v>
      </c>
      <c r="N15" s="76"/>
      <c r="O15" s="76">
        <v>22975.565999999999</v>
      </c>
      <c r="P15" s="76">
        <v>15482.843000000001</v>
      </c>
      <c r="Q15" s="76"/>
      <c r="R15" s="76">
        <v>33928.082999999999</v>
      </c>
      <c r="S15" s="77">
        <v>27814.057000000001</v>
      </c>
    </row>
    <row r="16" spans="1:19" x14ac:dyDescent="0.2">
      <c r="A16" s="127">
        <v>2022</v>
      </c>
      <c r="B16" s="137"/>
      <c r="C16" s="129">
        <v>875225.61100000003</v>
      </c>
      <c r="D16" s="130">
        <v>607312.88900000008</v>
      </c>
      <c r="E16" s="131">
        <v>283886.72200000001</v>
      </c>
      <c r="F16" s="129">
        <v>29856.595000000001</v>
      </c>
      <c r="G16" s="129">
        <v>28168.976000000002</v>
      </c>
      <c r="H16" s="129"/>
      <c r="I16" s="129">
        <v>16793.231</v>
      </c>
      <c r="J16" s="129">
        <v>21287.956999999999</v>
      </c>
      <c r="K16" s="129"/>
      <c r="L16" s="129">
        <v>771023.18299999996</v>
      </c>
      <c r="M16" s="129">
        <v>511600.788</v>
      </c>
      <c r="N16" s="129"/>
      <c r="O16" s="129">
        <v>21885.793000000005</v>
      </c>
      <c r="P16" s="129">
        <v>16162.981</v>
      </c>
      <c r="Q16" s="129"/>
      <c r="R16" s="129">
        <v>35666.809000000001</v>
      </c>
      <c r="S16" s="130">
        <v>30092.186999999998</v>
      </c>
    </row>
    <row r="17" spans="1:19" x14ac:dyDescent="0.2">
      <c r="A17" s="132">
        <v>2023</v>
      </c>
      <c r="B17" s="138"/>
      <c r="C17" s="134">
        <v>944994.37099999981</v>
      </c>
      <c r="D17" s="135">
        <v>676323.19999999984</v>
      </c>
      <c r="E17" s="136">
        <v>297012.386</v>
      </c>
      <c r="F17" s="134">
        <v>28163.402999999995</v>
      </c>
      <c r="G17" s="134">
        <v>27766.351999999999</v>
      </c>
      <c r="H17" s="134"/>
      <c r="I17" s="134">
        <v>15784.545999999997</v>
      </c>
      <c r="J17" s="134">
        <v>20628.977000000003</v>
      </c>
      <c r="K17" s="134"/>
      <c r="L17" s="134">
        <v>843231.78599999996</v>
      </c>
      <c r="M17" s="134">
        <v>581542.99600000004</v>
      </c>
      <c r="N17" s="134"/>
      <c r="O17" s="134">
        <v>21676.207999999999</v>
      </c>
      <c r="P17" s="134">
        <v>16653.026999999998</v>
      </c>
      <c r="Q17" s="134"/>
      <c r="R17" s="134">
        <v>36138.428</v>
      </c>
      <c r="S17" s="135">
        <v>29731.848000000002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f t="shared" ref="C19:C21" si="0">F19+I19+L19+O19+R19</f>
        <v>66827.264999999999</v>
      </c>
      <c r="D19" s="77">
        <f t="shared" ref="D19:D21" si="1">G19+J19+M19+P19+S19</f>
        <v>48186.851999999999</v>
      </c>
      <c r="E19" s="78">
        <v>19381.830999999998</v>
      </c>
      <c r="F19" s="76">
        <v>2030.675</v>
      </c>
      <c r="G19" s="76">
        <v>1988.154</v>
      </c>
      <c r="H19" s="76"/>
      <c r="I19" s="76">
        <v>1166.789</v>
      </c>
      <c r="J19" s="76">
        <v>1495.597</v>
      </c>
      <c r="K19" s="76"/>
      <c r="L19" s="76">
        <v>59660.222999999998</v>
      </c>
      <c r="M19" s="76">
        <v>41447.29</v>
      </c>
      <c r="N19" s="76"/>
      <c r="O19" s="76">
        <v>1770.431</v>
      </c>
      <c r="P19" s="76">
        <v>1392.742</v>
      </c>
      <c r="Q19" s="76"/>
      <c r="R19" s="76">
        <v>2199.1469999999999</v>
      </c>
      <c r="S19" s="77">
        <v>1863.069</v>
      </c>
    </row>
    <row r="20" spans="1:19" x14ac:dyDescent="0.2">
      <c r="A20" s="119" t="s">
        <v>6</v>
      </c>
      <c r="C20" s="7">
        <f t="shared" si="0"/>
        <v>72374.305999999997</v>
      </c>
      <c r="D20" s="8">
        <f t="shared" si="1"/>
        <v>52410.889999999992</v>
      </c>
      <c r="E20" s="19">
        <v>21804.79</v>
      </c>
      <c r="F20" s="7">
        <v>2320.1950000000002</v>
      </c>
      <c r="G20" s="7">
        <v>2206.7959999999998</v>
      </c>
      <c r="H20" s="7"/>
      <c r="I20" s="7">
        <v>1269.0050000000001</v>
      </c>
      <c r="J20" s="7">
        <v>1591.8510000000001</v>
      </c>
      <c r="K20" s="7"/>
      <c r="L20" s="7">
        <v>64581.934000000001</v>
      </c>
      <c r="M20" s="7">
        <v>45072.612999999998</v>
      </c>
      <c r="N20" s="7"/>
      <c r="O20" s="7">
        <v>1826.17</v>
      </c>
      <c r="P20" s="7">
        <v>1494.8969999999999</v>
      </c>
      <c r="Q20" s="7"/>
      <c r="R20" s="7">
        <v>2377.002</v>
      </c>
      <c r="S20" s="8">
        <v>2044.7329999999999</v>
      </c>
    </row>
    <row r="21" spans="1:19" x14ac:dyDescent="0.2">
      <c r="A21" s="120" t="s">
        <v>76</v>
      </c>
      <c r="B21" s="79"/>
      <c r="C21" s="76">
        <f t="shared" si="0"/>
        <v>73646.123000000007</v>
      </c>
      <c r="D21" s="77">
        <f t="shared" si="1"/>
        <v>53369.184000000001</v>
      </c>
      <c r="E21" s="78">
        <v>22953.648000000001</v>
      </c>
      <c r="F21" s="76">
        <v>2270.5830000000001</v>
      </c>
      <c r="G21" s="76">
        <v>2215.605</v>
      </c>
      <c r="H21" s="76"/>
      <c r="I21" s="76">
        <v>1336.539</v>
      </c>
      <c r="J21" s="76">
        <v>1678.3420000000001</v>
      </c>
      <c r="K21" s="76"/>
      <c r="L21" s="76">
        <v>65971.301000000007</v>
      </c>
      <c r="M21" s="76">
        <v>45959.25</v>
      </c>
      <c r="N21" s="76"/>
      <c r="O21" s="76">
        <v>1831.779</v>
      </c>
      <c r="P21" s="76">
        <v>1473.9949999999999</v>
      </c>
      <c r="Q21" s="76"/>
      <c r="R21" s="76">
        <v>2235.9209999999998</v>
      </c>
      <c r="S21" s="77">
        <v>2041.992</v>
      </c>
    </row>
    <row r="22" spans="1:19" x14ac:dyDescent="0.2">
      <c r="A22" s="119" t="s">
        <v>77</v>
      </c>
      <c r="C22" s="7">
        <v>73078.569000000003</v>
      </c>
      <c r="D22" s="8">
        <v>53882.013000000006</v>
      </c>
      <c r="E22" s="19">
        <v>23439.234</v>
      </c>
      <c r="F22" s="7">
        <v>2148.3670000000002</v>
      </c>
      <c r="G22" s="7">
        <v>2256.2910000000002</v>
      </c>
      <c r="H22" s="7"/>
      <c r="I22" s="7">
        <v>1223.1489999999999</v>
      </c>
      <c r="J22" s="7">
        <v>1654.9970000000001</v>
      </c>
      <c r="K22" s="7"/>
      <c r="L22" s="7">
        <v>65913.36</v>
      </c>
      <c r="M22" s="7">
        <v>46609.455000000002</v>
      </c>
      <c r="N22" s="7"/>
      <c r="O22" s="7">
        <v>1780.6410000000001</v>
      </c>
      <c r="P22" s="7">
        <v>1445.883</v>
      </c>
      <c r="Q22" s="7"/>
      <c r="R22" s="7">
        <v>2013.0519999999999</v>
      </c>
      <c r="S22" s="8">
        <v>1915.3869999999999</v>
      </c>
    </row>
    <row r="23" spans="1:19" x14ac:dyDescent="0.2">
      <c r="A23" s="120" t="s">
        <v>12</v>
      </c>
      <c r="B23" s="79"/>
      <c r="C23" s="76">
        <v>72332.792000000001</v>
      </c>
      <c r="D23" s="77">
        <v>52825.924000000006</v>
      </c>
      <c r="E23" s="78">
        <v>22768.429</v>
      </c>
      <c r="F23" s="76">
        <v>2158.1379999999999</v>
      </c>
      <c r="G23" s="76">
        <v>2188.4810000000002</v>
      </c>
      <c r="H23" s="76"/>
      <c r="I23" s="76">
        <v>1185.864</v>
      </c>
      <c r="J23" s="76">
        <v>1647.2850000000001</v>
      </c>
      <c r="K23" s="76"/>
      <c r="L23" s="76">
        <v>65439.887999999999</v>
      </c>
      <c r="M23" s="76">
        <v>45940.612999999998</v>
      </c>
      <c r="N23" s="76"/>
      <c r="O23" s="76">
        <v>1485.606</v>
      </c>
      <c r="P23" s="76">
        <v>1163.461</v>
      </c>
      <c r="Q23" s="76"/>
      <c r="R23" s="76">
        <v>2063.2959999999998</v>
      </c>
      <c r="S23" s="77">
        <v>1886.0840000000001</v>
      </c>
    </row>
    <row r="24" spans="1:19" x14ac:dyDescent="0.2">
      <c r="A24" s="119" t="s">
        <v>14</v>
      </c>
      <c r="C24" s="7">
        <v>75402.978000000003</v>
      </c>
      <c r="D24" s="8">
        <v>54619.817000000003</v>
      </c>
      <c r="E24" s="19">
        <v>23938.651000000002</v>
      </c>
      <c r="F24" s="7">
        <v>2123.4949999999999</v>
      </c>
      <c r="G24" s="7">
        <v>2181.163</v>
      </c>
      <c r="H24" s="7"/>
      <c r="I24" s="7">
        <v>1250.981</v>
      </c>
      <c r="J24" s="7">
        <v>1614.7619999999999</v>
      </c>
      <c r="K24" s="7"/>
      <c r="L24" s="7">
        <v>68112.873000000007</v>
      </c>
      <c r="M24" s="7">
        <v>47531.55</v>
      </c>
      <c r="N24" s="7"/>
      <c r="O24" s="7">
        <v>1642.3779999999999</v>
      </c>
      <c r="P24" s="7">
        <v>1279.4010000000001</v>
      </c>
      <c r="Q24" s="7"/>
      <c r="R24" s="7">
        <v>2273.2510000000002</v>
      </c>
      <c r="S24" s="8">
        <v>2012.941</v>
      </c>
    </row>
    <row r="25" spans="1:19" x14ac:dyDescent="0.2">
      <c r="A25" s="120" t="s">
        <v>16</v>
      </c>
      <c r="B25" s="79"/>
      <c r="C25" s="76">
        <v>84600.331000000006</v>
      </c>
      <c r="D25" s="77">
        <v>61930.817999999999</v>
      </c>
      <c r="E25" s="78">
        <v>27703.119999999999</v>
      </c>
      <c r="F25" s="76">
        <v>2363.973</v>
      </c>
      <c r="G25" s="76">
        <v>2443.3009999999999</v>
      </c>
      <c r="H25" s="76"/>
      <c r="I25" s="76">
        <v>1440.171</v>
      </c>
      <c r="J25" s="76">
        <v>1876.796</v>
      </c>
      <c r="K25" s="76"/>
      <c r="L25" s="76">
        <v>76597.433000000005</v>
      </c>
      <c r="M25" s="76">
        <v>53886.02</v>
      </c>
      <c r="N25" s="76"/>
      <c r="O25" s="76">
        <v>1772.7860000000001</v>
      </c>
      <c r="P25" s="76">
        <v>1474.615</v>
      </c>
      <c r="Q25" s="76"/>
      <c r="R25" s="76">
        <v>2425.9679999999998</v>
      </c>
      <c r="S25" s="77">
        <v>2250.0859999999998</v>
      </c>
    </row>
    <row r="26" spans="1:19" x14ac:dyDescent="0.2">
      <c r="A26" s="119" t="s">
        <v>78</v>
      </c>
      <c r="C26" s="7">
        <v>60589.027000000002</v>
      </c>
      <c r="D26" s="8">
        <v>45277.795999999995</v>
      </c>
      <c r="E26" s="19">
        <v>18397.185000000001</v>
      </c>
      <c r="F26" s="7">
        <v>1881.413</v>
      </c>
      <c r="G26" s="7">
        <v>1950.4490000000001</v>
      </c>
      <c r="H26" s="7"/>
      <c r="I26" s="7">
        <v>1081.25</v>
      </c>
      <c r="J26" s="7">
        <v>1531.0219999999999</v>
      </c>
      <c r="K26" s="7"/>
      <c r="L26" s="7">
        <v>54451.790999999997</v>
      </c>
      <c r="M26" s="7">
        <v>39022.885999999999</v>
      </c>
      <c r="N26" s="7"/>
      <c r="O26" s="7">
        <v>1316.415</v>
      </c>
      <c r="P26" s="7">
        <v>1047.9159999999999</v>
      </c>
      <c r="Q26" s="7"/>
      <c r="R26" s="7">
        <v>1858.1579999999999</v>
      </c>
      <c r="S26" s="8">
        <v>1725.5229999999999</v>
      </c>
    </row>
    <row r="27" spans="1:19" x14ac:dyDescent="0.2">
      <c r="A27" s="120" t="s">
        <v>20</v>
      </c>
      <c r="B27" s="79"/>
      <c r="C27" s="76">
        <v>75552.078999999998</v>
      </c>
      <c r="D27" s="77">
        <v>55628.904999999999</v>
      </c>
      <c r="E27" s="78">
        <v>23758.651000000002</v>
      </c>
      <c r="F27" s="76">
        <v>2275.7629999999999</v>
      </c>
      <c r="G27" s="76">
        <v>2310.7199999999998</v>
      </c>
      <c r="H27" s="76"/>
      <c r="I27" s="76">
        <v>1281.498</v>
      </c>
      <c r="J27" s="76">
        <v>1700.1189999999999</v>
      </c>
      <c r="K27" s="76"/>
      <c r="L27" s="76">
        <v>68084.888000000006</v>
      </c>
      <c r="M27" s="76">
        <v>48277.677000000003</v>
      </c>
      <c r="N27" s="76"/>
      <c r="O27" s="76">
        <v>1709.356</v>
      </c>
      <c r="P27" s="76">
        <v>1357.6279999999999</v>
      </c>
      <c r="Q27" s="76"/>
      <c r="R27" s="76">
        <v>2200.5740000000001</v>
      </c>
      <c r="S27" s="77">
        <v>1982.761</v>
      </c>
    </row>
    <row r="28" spans="1:19" x14ac:dyDescent="0.2">
      <c r="A28" s="119" t="s">
        <v>79</v>
      </c>
      <c r="C28" s="7">
        <v>84369.427999999985</v>
      </c>
      <c r="D28" s="8">
        <v>61993.998</v>
      </c>
      <c r="E28" s="19">
        <v>27498.306</v>
      </c>
      <c r="F28" s="7">
        <v>2323.1320000000001</v>
      </c>
      <c r="G28" s="7">
        <v>2422.9479999999999</v>
      </c>
      <c r="H28" s="7"/>
      <c r="I28" s="7">
        <v>1367.787</v>
      </c>
      <c r="J28" s="7">
        <v>1886.9469999999999</v>
      </c>
      <c r="K28" s="7"/>
      <c r="L28" s="7">
        <v>76548.603000000003</v>
      </c>
      <c r="M28" s="7">
        <v>54101.889000000003</v>
      </c>
      <c r="N28" s="7"/>
      <c r="O28" s="7">
        <v>1820.2449999999999</v>
      </c>
      <c r="P28" s="7">
        <v>1448.596</v>
      </c>
      <c r="Q28" s="7"/>
      <c r="R28" s="7">
        <v>2309.6610000000001</v>
      </c>
      <c r="S28" s="8">
        <v>2133.6179999999999</v>
      </c>
    </row>
    <row r="29" spans="1:19" x14ac:dyDescent="0.2">
      <c r="A29" s="120" t="s">
        <v>80</v>
      </c>
      <c r="B29" s="79"/>
      <c r="C29" s="76">
        <v>78659.616999999998</v>
      </c>
      <c r="D29" s="77">
        <v>58388.399999999994</v>
      </c>
      <c r="E29" s="78">
        <v>24462.050999999999</v>
      </c>
      <c r="F29" s="76">
        <v>2269.3939999999998</v>
      </c>
      <c r="G29" s="76">
        <v>2365.681</v>
      </c>
      <c r="H29" s="76"/>
      <c r="I29" s="76">
        <v>1267.8440000000001</v>
      </c>
      <c r="J29" s="76">
        <v>1731.443</v>
      </c>
      <c r="K29" s="76"/>
      <c r="L29" s="76">
        <v>71049.362999999998</v>
      </c>
      <c r="M29" s="76">
        <v>50692.34</v>
      </c>
      <c r="N29" s="76"/>
      <c r="O29" s="76">
        <v>1794.2470000000001</v>
      </c>
      <c r="P29" s="76">
        <v>1473.4870000000001</v>
      </c>
      <c r="Q29" s="76"/>
      <c r="R29" s="76">
        <v>2278.7689999999998</v>
      </c>
      <c r="S29" s="77">
        <v>2125.4490000000001</v>
      </c>
    </row>
    <row r="30" spans="1:19" x14ac:dyDescent="0.2">
      <c r="A30" s="119" t="s">
        <v>81</v>
      </c>
      <c r="C30" s="7">
        <v>72573.065000000002</v>
      </c>
      <c r="D30" s="8">
        <v>54697.810999999994</v>
      </c>
      <c r="E30" s="19">
        <v>22316.383000000002</v>
      </c>
      <c r="F30" s="7">
        <v>2173.4679999999998</v>
      </c>
      <c r="G30" s="7">
        <v>2205.3330000000001</v>
      </c>
      <c r="H30" s="7"/>
      <c r="I30" s="7">
        <v>1250.386</v>
      </c>
      <c r="J30" s="7">
        <v>1670.6210000000001</v>
      </c>
      <c r="K30" s="7"/>
      <c r="L30" s="7">
        <v>65400.483</v>
      </c>
      <c r="M30" s="7">
        <v>47402.790999999997</v>
      </c>
      <c r="N30" s="7"/>
      <c r="O30" s="7">
        <v>1507.5350000000001</v>
      </c>
      <c r="P30" s="7">
        <v>1277.9000000000001</v>
      </c>
      <c r="Q30" s="7"/>
      <c r="R30" s="7">
        <v>2241.1930000000002</v>
      </c>
      <c r="S30" s="8">
        <v>2141.1660000000002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890005.58000000007</v>
      </c>
      <c r="D32" s="30">
        <f>SUM(D19:D31)</f>
        <v>653212.40800000005</v>
      </c>
      <c r="E32" s="32">
        <f>SUM(E19:E31)</f>
        <v>278422.27900000004</v>
      </c>
      <c r="F32" s="30">
        <f>SUM(F19:F31)</f>
        <v>26338.595999999998</v>
      </c>
      <c r="G32" s="30">
        <f>SUM(G19:G31)</f>
        <v>26734.922000000002</v>
      </c>
      <c r="H32" s="30"/>
      <c r="I32" s="30">
        <f>SUM(I19:I31)</f>
        <v>15121.263000000001</v>
      </c>
      <c r="J32" s="30">
        <f>SUM(J19:J31)</f>
        <v>20079.781999999999</v>
      </c>
      <c r="K32" s="30"/>
      <c r="L32" s="30">
        <f>SUM(L19:L31)</f>
        <v>801812.14000000013</v>
      </c>
      <c r="M32" s="30">
        <f>SUM(M19:M31)</f>
        <v>565944.37400000007</v>
      </c>
      <c r="N32" s="30"/>
      <c r="O32" s="30">
        <f>SUM(O19:O31)</f>
        <v>20257.589</v>
      </c>
      <c r="P32" s="30">
        <f>SUM(P19:P31)</f>
        <v>16330.520999999999</v>
      </c>
      <c r="Q32" s="30"/>
      <c r="R32" s="30">
        <f>SUM(R19:R31)</f>
        <v>26475.991999999998</v>
      </c>
      <c r="S32" s="31">
        <f>SUM(S19:S31)</f>
        <v>24122.808999999997</v>
      </c>
    </row>
    <row r="33" spans="1:19" x14ac:dyDescent="0.2">
      <c r="A33" s="5" t="s">
        <v>83</v>
      </c>
      <c r="C33" s="7">
        <f>C17</f>
        <v>944994.37099999981</v>
      </c>
      <c r="D33" s="7">
        <f>D17</f>
        <v>676323.19999999984</v>
      </c>
      <c r="E33" s="19">
        <f>E17</f>
        <v>297012.386</v>
      </c>
      <c r="F33" s="7">
        <f>F17</f>
        <v>28163.402999999995</v>
      </c>
      <c r="G33" s="7">
        <f>G17</f>
        <v>27766.351999999999</v>
      </c>
      <c r="H33" s="7"/>
      <c r="I33" s="7">
        <f>I17</f>
        <v>15784.545999999997</v>
      </c>
      <c r="J33" s="7">
        <f>J17</f>
        <v>20628.977000000003</v>
      </c>
      <c r="K33" s="7"/>
      <c r="L33" s="7">
        <f>L17</f>
        <v>843231.78599999996</v>
      </c>
      <c r="M33" s="7">
        <f>M17</f>
        <v>581542.99600000004</v>
      </c>
      <c r="N33" s="7"/>
      <c r="O33" s="7">
        <f>O17</f>
        <v>21676.207999999999</v>
      </c>
      <c r="P33" s="7">
        <f>P17</f>
        <v>16653.026999999998</v>
      </c>
      <c r="Q33" s="7"/>
      <c r="R33" s="7">
        <f>R17</f>
        <v>36138.428</v>
      </c>
      <c r="S33" s="8">
        <f>S17</f>
        <v>29731.848000000002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0.94181045656196849</v>
      </c>
      <c r="D35" s="15">
        <f>D32/D33</f>
        <v>0.96582877535474199</v>
      </c>
      <c r="E35" s="73">
        <f>E32/E33</f>
        <v>0.93740965738715032</v>
      </c>
      <c r="F35" s="15">
        <f>F32/F33</f>
        <v>0.93520644504501116</v>
      </c>
      <c r="G35" s="15">
        <f>G32/G33</f>
        <v>0.9628532404977076</v>
      </c>
      <c r="H35" s="15"/>
      <c r="I35" s="15">
        <f>I32/I33</f>
        <v>0.95797896246113157</v>
      </c>
      <c r="J35" s="15">
        <f>J32/J33</f>
        <v>0.97337749710031651</v>
      </c>
      <c r="K35" s="15"/>
      <c r="L35" s="15">
        <f>L32/L33</f>
        <v>0.95087988061209083</v>
      </c>
      <c r="M35" s="15">
        <f>M32/M33</f>
        <v>0.97317718189834412</v>
      </c>
      <c r="N35" s="15"/>
      <c r="O35" s="15">
        <f>O32/O33</f>
        <v>0.93455409728491257</v>
      </c>
      <c r="P35" s="15">
        <f>P32/P33</f>
        <v>0.9806337910819457</v>
      </c>
      <c r="Q35" s="15"/>
      <c r="R35" s="15">
        <f>R32/R33</f>
        <v>0.73262710818522592</v>
      </c>
      <c r="S35" s="16">
        <f>S32/S33</f>
        <v>0.81134576633110722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72175.823000000004</v>
      </c>
      <c r="D37" s="77">
        <v>55343.802000000003</v>
      </c>
      <c r="E37" s="78">
        <v>21939.863000000001</v>
      </c>
      <c r="F37" s="76">
        <v>2064.92</v>
      </c>
      <c r="G37" s="76">
        <v>2262.9090000000001</v>
      </c>
      <c r="H37" s="76"/>
      <c r="I37" s="76">
        <v>1242.6690000000001</v>
      </c>
      <c r="J37" s="76">
        <v>1676.002</v>
      </c>
      <c r="K37" s="76"/>
      <c r="L37" s="76">
        <v>64824.93</v>
      </c>
      <c r="M37" s="76">
        <v>47899.569000000003</v>
      </c>
      <c r="N37" s="76"/>
      <c r="O37" s="76">
        <v>1764.175</v>
      </c>
      <c r="P37" s="76">
        <v>1442.924</v>
      </c>
      <c r="Q37" s="76"/>
      <c r="R37" s="76">
        <v>2279.1289999999999</v>
      </c>
      <c r="S37" s="77">
        <v>2062.3980000000001</v>
      </c>
    </row>
    <row r="38" spans="1:19" x14ac:dyDescent="0.2">
      <c r="A38" s="119" t="s">
        <v>6</v>
      </c>
      <c r="C38" s="7">
        <v>74291.966</v>
      </c>
      <c r="D38" s="8">
        <v>55870.457999999999</v>
      </c>
      <c r="E38" s="19">
        <v>23122.885999999999</v>
      </c>
      <c r="F38" s="7">
        <v>2112.5390000000002</v>
      </c>
      <c r="G38" s="7">
        <v>2234.797</v>
      </c>
      <c r="H38" s="7"/>
      <c r="I38" s="7">
        <v>1239.1659999999999</v>
      </c>
      <c r="J38" s="7">
        <v>1700.78</v>
      </c>
      <c r="K38" s="7"/>
      <c r="L38" s="7">
        <v>66708.930999999997</v>
      </c>
      <c r="M38" s="7">
        <v>48202.241999999998</v>
      </c>
      <c r="N38" s="7"/>
      <c r="O38" s="7">
        <v>1831.2639999999999</v>
      </c>
      <c r="P38" s="7">
        <v>1534.1780000000001</v>
      </c>
      <c r="Q38" s="7"/>
      <c r="R38" s="7">
        <v>2400.0659999999998</v>
      </c>
      <c r="S38" s="8">
        <v>2198.4609999999998</v>
      </c>
    </row>
    <row r="39" spans="1:19" x14ac:dyDescent="0.2">
      <c r="A39" s="120" t="s">
        <v>86</v>
      </c>
      <c r="B39" s="79"/>
      <c r="C39" s="76">
        <v>76083.989000000016</v>
      </c>
      <c r="D39" s="77">
        <v>57407.423999999992</v>
      </c>
      <c r="E39" s="78">
        <v>23576.460999999999</v>
      </c>
      <c r="F39" s="76">
        <v>2195.6579999999999</v>
      </c>
      <c r="G39" s="76">
        <v>2318.4870000000001</v>
      </c>
      <c r="H39" s="76"/>
      <c r="I39" s="76">
        <v>1204.123</v>
      </c>
      <c r="J39" s="76">
        <v>1677.1890000000001</v>
      </c>
      <c r="K39" s="76"/>
      <c r="L39" s="76">
        <v>68516.073000000004</v>
      </c>
      <c r="M39" s="76">
        <v>49669.813999999998</v>
      </c>
      <c r="N39" s="76"/>
      <c r="O39" s="76">
        <v>1788.5730000000001</v>
      </c>
      <c r="P39" s="76">
        <v>1499.912</v>
      </c>
      <c r="Q39" s="76"/>
      <c r="R39" s="76">
        <v>2379.5619999999999</v>
      </c>
      <c r="S39" s="77">
        <v>2242.0219999999999</v>
      </c>
    </row>
    <row r="40" spans="1:19" x14ac:dyDescent="0.2">
      <c r="A40" s="119" t="s">
        <v>10</v>
      </c>
      <c r="C40" s="7">
        <v>72338.183999999994</v>
      </c>
      <c r="D40" s="8">
        <v>55536.627</v>
      </c>
      <c r="E40" s="19">
        <v>23018.159</v>
      </c>
      <c r="F40" s="7">
        <v>2088.5309999999999</v>
      </c>
      <c r="G40" s="7">
        <v>2199.761</v>
      </c>
      <c r="H40" s="7"/>
      <c r="I40" s="7">
        <v>1137.7550000000001</v>
      </c>
      <c r="J40" s="7">
        <v>1610.2339999999999</v>
      </c>
      <c r="K40" s="7"/>
      <c r="L40" s="7">
        <v>65135.951000000001</v>
      </c>
      <c r="M40" s="7">
        <v>48061.345999999998</v>
      </c>
      <c r="N40" s="7"/>
      <c r="O40" s="7">
        <v>1711.81</v>
      </c>
      <c r="P40" s="7">
        <v>1426.9259999999999</v>
      </c>
      <c r="Q40" s="7"/>
      <c r="R40" s="7">
        <v>2264.1370000000002</v>
      </c>
      <c r="S40" s="8">
        <v>2238.36</v>
      </c>
    </row>
    <row r="41" spans="1:19" x14ac:dyDescent="0.2">
      <c r="A41" s="120" t="s">
        <v>87</v>
      </c>
      <c r="B41" s="79"/>
      <c r="C41" s="76">
        <v>69336.284999999989</v>
      </c>
      <c r="D41" s="77">
        <v>53415.557999999997</v>
      </c>
      <c r="E41" s="78">
        <v>21649.75</v>
      </c>
      <c r="F41" s="76">
        <v>2051.6460000000002</v>
      </c>
      <c r="G41" s="76">
        <v>2164.9349999999999</v>
      </c>
      <c r="H41" s="76"/>
      <c r="I41" s="76">
        <v>1062.1769999999999</v>
      </c>
      <c r="J41" s="76">
        <v>1569.818</v>
      </c>
      <c r="K41" s="76"/>
      <c r="L41" s="76">
        <v>62508.377</v>
      </c>
      <c r="M41" s="76">
        <v>46296.625</v>
      </c>
      <c r="N41" s="76"/>
      <c r="O41" s="76">
        <v>1538.4570000000001</v>
      </c>
      <c r="P41" s="76">
        <v>1298.5509999999999</v>
      </c>
      <c r="Q41" s="76"/>
      <c r="R41" s="76">
        <v>2175.6280000000002</v>
      </c>
      <c r="S41" s="77">
        <v>2085.6289999999999</v>
      </c>
    </row>
    <row r="42" spans="1:19" x14ac:dyDescent="0.2">
      <c r="A42" s="119" t="s">
        <v>14</v>
      </c>
      <c r="C42" s="7">
        <v>76600.564000000013</v>
      </c>
      <c r="D42" s="8">
        <v>58427.417000000001</v>
      </c>
      <c r="E42" s="19">
        <v>24270.911</v>
      </c>
      <c r="F42" s="7">
        <v>2231.1640000000002</v>
      </c>
      <c r="G42" s="7">
        <v>2336.9479999999999</v>
      </c>
      <c r="H42" s="7"/>
      <c r="I42" s="7">
        <v>1142.1379999999999</v>
      </c>
      <c r="J42" s="7">
        <v>1633.8109999999999</v>
      </c>
      <c r="K42" s="7"/>
      <c r="L42" s="7">
        <v>69165.804000000004</v>
      </c>
      <c r="M42" s="7">
        <v>50839.461000000003</v>
      </c>
      <c r="N42" s="7"/>
      <c r="O42" s="7">
        <v>1706.85</v>
      </c>
      <c r="P42" s="7">
        <v>1392.6279999999999</v>
      </c>
      <c r="Q42" s="7"/>
      <c r="R42" s="7">
        <v>2354.6080000000002</v>
      </c>
      <c r="S42" s="8">
        <v>2224.569</v>
      </c>
    </row>
    <row r="43" spans="1:19" x14ac:dyDescent="0.2">
      <c r="A43" s="120" t="s">
        <v>16</v>
      </c>
      <c r="B43" s="79"/>
      <c r="C43" s="76">
        <v>81945.434999999998</v>
      </c>
      <c r="D43" s="77">
        <v>62800.268000000004</v>
      </c>
      <c r="E43" s="78">
        <v>26065.185000000001</v>
      </c>
      <c r="F43" s="76">
        <v>2374.645</v>
      </c>
      <c r="G43" s="76">
        <v>2532.6669999999999</v>
      </c>
      <c r="H43" s="76"/>
      <c r="I43" s="76">
        <v>1201.559</v>
      </c>
      <c r="J43" s="76">
        <v>1778.04</v>
      </c>
      <c r="K43" s="76"/>
      <c r="L43" s="76">
        <v>74198.157000000007</v>
      </c>
      <c r="M43" s="76">
        <v>54733.029000000002</v>
      </c>
      <c r="N43" s="76"/>
      <c r="O43" s="76">
        <v>1779.4010000000001</v>
      </c>
      <c r="P43" s="76">
        <v>1436.848</v>
      </c>
      <c r="Q43" s="76"/>
      <c r="R43" s="76">
        <v>2391.6729999999998</v>
      </c>
      <c r="S43" s="77">
        <v>2319.6840000000002</v>
      </c>
    </row>
    <row r="44" spans="1:19" x14ac:dyDescent="0.2">
      <c r="A44" s="119" t="s">
        <v>18</v>
      </c>
      <c r="C44" s="7">
        <v>57819.656999999999</v>
      </c>
      <c r="D44" s="8">
        <v>44684.289000000004</v>
      </c>
      <c r="E44" s="19">
        <v>17527.748</v>
      </c>
      <c r="F44" s="7">
        <v>1869.5940000000001</v>
      </c>
      <c r="G44" s="7">
        <v>1974.489</v>
      </c>
      <c r="H44" s="7"/>
      <c r="I44" s="7">
        <v>974.255</v>
      </c>
      <c r="J44" s="7">
        <v>1504.6690000000001</v>
      </c>
      <c r="K44" s="7"/>
      <c r="L44" s="7">
        <v>52069.161999999997</v>
      </c>
      <c r="M44" s="7">
        <v>38494.563999999998</v>
      </c>
      <c r="N44" s="7"/>
      <c r="O44" s="7">
        <v>1182.0630000000001</v>
      </c>
      <c r="P44" s="7">
        <v>975.30499999999995</v>
      </c>
      <c r="Q44" s="7"/>
      <c r="R44" s="7">
        <v>1724.5830000000001</v>
      </c>
      <c r="S44" s="8">
        <v>1735.2619999999999</v>
      </c>
    </row>
    <row r="45" spans="1:19" x14ac:dyDescent="0.2">
      <c r="A45" s="120" t="s">
        <v>88</v>
      </c>
      <c r="B45" s="79"/>
      <c r="C45" s="76">
        <v>78388.760000000009</v>
      </c>
      <c r="D45" s="77">
        <v>59523.637000000002</v>
      </c>
      <c r="E45" s="78">
        <v>25219.234</v>
      </c>
      <c r="F45" s="76">
        <v>2296.7730000000001</v>
      </c>
      <c r="G45" s="76">
        <v>2453.87</v>
      </c>
      <c r="H45" s="76"/>
      <c r="I45" s="76">
        <v>1263.8610000000001</v>
      </c>
      <c r="J45" s="76">
        <v>1804.9829999999999</v>
      </c>
      <c r="K45" s="76"/>
      <c r="L45" s="76">
        <v>70988.619000000006</v>
      </c>
      <c r="M45" s="76">
        <v>51744.000999999997</v>
      </c>
      <c r="N45" s="76"/>
      <c r="O45" s="76">
        <v>1668.6690000000001</v>
      </c>
      <c r="P45" s="76">
        <v>1389.2429999999999</v>
      </c>
      <c r="Q45" s="76"/>
      <c r="R45" s="76">
        <v>2170.8380000000002</v>
      </c>
      <c r="S45" s="77">
        <v>2131.54</v>
      </c>
    </row>
    <row r="46" spans="1:19" x14ac:dyDescent="0.2">
      <c r="A46" s="119" t="s">
        <v>89</v>
      </c>
      <c r="C46" s="7">
        <v>82873.582000000009</v>
      </c>
      <c r="D46" s="8">
        <v>62612.777999999998</v>
      </c>
      <c r="E46" s="19">
        <v>26222.87</v>
      </c>
      <c r="F46" s="7">
        <v>2438.0050000000001</v>
      </c>
      <c r="G46" s="7">
        <v>2539.127</v>
      </c>
      <c r="H46" s="7"/>
      <c r="I46" s="7">
        <v>1338.3150000000001</v>
      </c>
      <c r="J46" s="7">
        <v>1910.463</v>
      </c>
      <c r="K46" s="7"/>
      <c r="L46" s="7">
        <v>74808.883000000002</v>
      </c>
      <c r="M46" s="7">
        <v>54286.735999999997</v>
      </c>
      <c r="N46" s="7"/>
      <c r="O46" s="7">
        <v>1969.7090000000001</v>
      </c>
      <c r="P46" s="7">
        <v>1621.1679999999999</v>
      </c>
      <c r="Q46" s="7"/>
      <c r="R46" s="7">
        <v>2318.67</v>
      </c>
      <c r="S46" s="8">
        <v>2255.2840000000001</v>
      </c>
    </row>
    <row r="47" spans="1:19" x14ac:dyDescent="0.2">
      <c r="A47" s="120" t="s">
        <v>24</v>
      </c>
      <c r="B47" s="79"/>
      <c r="C47" s="76">
        <v>72750.628999999986</v>
      </c>
      <c r="D47" s="77">
        <v>55115.607000000004</v>
      </c>
      <c r="E47" s="78">
        <v>21931.85</v>
      </c>
      <c r="F47" s="76">
        <v>2196.9270000000001</v>
      </c>
      <c r="G47" s="76">
        <v>2385.9450000000002</v>
      </c>
      <c r="H47" s="76"/>
      <c r="I47" s="76">
        <v>1188.2439999999999</v>
      </c>
      <c r="J47" s="76">
        <v>1786.9079999999999</v>
      </c>
      <c r="K47" s="76"/>
      <c r="L47" s="76">
        <v>65204.970999999998</v>
      </c>
      <c r="M47" s="76">
        <v>47123.178999999996</v>
      </c>
      <c r="N47" s="76"/>
      <c r="O47" s="76">
        <v>1782.8969999999999</v>
      </c>
      <c r="P47" s="76">
        <v>1518.703</v>
      </c>
      <c r="Q47" s="76"/>
      <c r="R47" s="76">
        <v>2377.59</v>
      </c>
      <c r="S47" s="77">
        <v>2300.8719999999998</v>
      </c>
    </row>
    <row r="48" spans="1:19" x14ac:dyDescent="0.2">
      <c r="A48" s="119" t="s">
        <v>90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814604.87399999995</v>
      </c>
      <c r="D50" s="30">
        <f>SUM(D37:D48)</f>
        <v>620737.86499999999</v>
      </c>
      <c r="E50" s="32">
        <f>SUM(E37:E48)</f>
        <v>254544.91699999999</v>
      </c>
      <c r="F50" s="30">
        <f>SUM(F37:F48)</f>
        <v>23920.402000000006</v>
      </c>
      <c r="G50" s="30">
        <f>SUM(G37:G48)</f>
        <v>25403.934999999998</v>
      </c>
      <c r="H50" s="30"/>
      <c r="I50" s="30">
        <f>SUM(I37:I48)</f>
        <v>12994.262000000001</v>
      </c>
      <c r="J50" s="30">
        <f>SUM(J37:J48)</f>
        <v>18652.897000000001</v>
      </c>
      <c r="K50" s="30"/>
      <c r="L50" s="30">
        <f>SUM(L37:L48)</f>
        <v>734129.85800000001</v>
      </c>
      <c r="M50" s="30">
        <f>SUM(M37:M48)</f>
        <v>537350.56599999988</v>
      </c>
      <c r="N50" s="30"/>
      <c r="O50" s="30">
        <f>SUM(O37:O48)</f>
        <v>18723.868000000002</v>
      </c>
      <c r="P50" s="30">
        <f>SUM(P37:P48)</f>
        <v>15536.386</v>
      </c>
      <c r="Q50" s="30"/>
      <c r="R50" s="30">
        <f>SUM(R37:R48)</f>
        <v>24836.484</v>
      </c>
      <c r="S50" s="31">
        <f>SUM(S37:S48)</f>
        <v>23794.080999999998</v>
      </c>
    </row>
    <row r="51" spans="1:19" x14ac:dyDescent="0.2">
      <c r="A51" s="5" t="s">
        <v>91</v>
      </c>
      <c r="C51" s="7">
        <f>SUM(C19:C29)</f>
        <v>817432.51500000001</v>
      </c>
      <c r="D51" s="8">
        <f>SUM(D19:D29)</f>
        <v>598514.59700000007</v>
      </c>
      <c r="E51" s="19">
        <f>SUM(E19:E29)</f>
        <v>256105.89600000004</v>
      </c>
      <c r="F51" s="7">
        <f>SUM(F19:F29)</f>
        <v>24165.127999999997</v>
      </c>
      <c r="G51" s="7">
        <f>SUM(G19:G29)</f>
        <v>24529.589000000004</v>
      </c>
      <c r="H51" s="7"/>
      <c r="I51" s="7">
        <f>SUM(I19:I29)</f>
        <v>13870.877</v>
      </c>
      <c r="J51" s="7">
        <f>SUM(J19:J29)</f>
        <v>18409.161</v>
      </c>
      <c r="K51" s="7"/>
      <c r="L51" s="7">
        <f>SUM(L19:L29)</f>
        <v>736411.65700000012</v>
      </c>
      <c r="M51" s="7">
        <f>SUM(M19:M29)</f>
        <v>518541.5830000001</v>
      </c>
      <c r="N51" s="7"/>
      <c r="O51" s="7">
        <f>SUM(O19:O29)</f>
        <v>18750.054</v>
      </c>
      <c r="P51" s="7">
        <f>SUM(P19:P29)</f>
        <v>15052.620999999999</v>
      </c>
      <c r="Q51" s="7"/>
      <c r="R51" s="7">
        <f>SUM(R19:R29)</f>
        <v>24234.798999999999</v>
      </c>
      <c r="S51" s="8">
        <f>SUM(S19:S29)</f>
        <v>21981.642999999996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0.31247654553071086</v>
      </c>
      <c r="F52" s="33">
        <f>F50/$C$50</f>
        <v>2.9364422879699106E-2</v>
      </c>
      <c r="G52" s="33">
        <f>G50/$D$50</f>
        <v>4.0925383213089472E-2</v>
      </c>
      <c r="H52" s="29"/>
      <c r="I52" s="33">
        <f>I50/$C$50</f>
        <v>1.5951613370778828E-2</v>
      </c>
      <c r="J52" s="33">
        <f>J50/$D$50</f>
        <v>3.0049555620390585E-2</v>
      </c>
      <c r="K52" s="29"/>
      <c r="L52" s="33">
        <f>L50/$C$50</f>
        <v>0.90120975387142122</v>
      </c>
      <c r="M52" s="33">
        <f>M50/$D$50</f>
        <v>0.86566423010138083</v>
      </c>
      <c r="N52" s="29"/>
      <c r="O52" s="33">
        <f>O50/$C$50</f>
        <v>2.298521479261368E-2</v>
      </c>
      <c r="P52" s="33">
        <f>P50/$D$50</f>
        <v>2.5028900081679406E-2</v>
      </c>
      <c r="Q52" s="29"/>
      <c r="R52" s="33">
        <f>R50/$C$50</f>
        <v>3.0488995085487299E-2</v>
      </c>
      <c r="S52" s="34">
        <f>S50/$D$50</f>
        <v>3.8331930983459495E-2</v>
      </c>
    </row>
    <row r="53" spans="1:19" x14ac:dyDescent="0.2">
      <c r="A53" s="13" t="s">
        <v>93</v>
      </c>
      <c r="B53" s="14"/>
      <c r="C53" s="15">
        <f>C50/C51</f>
        <v>0.99654082637023556</v>
      </c>
      <c r="D53" s="15">
        <f t="shared" ref="D53:S53" si="2">D50/D51</f>
        <v>1.037130703430446</v>
      </c>
      <c r="E53" s="73">
        <f t="shared" si="2"/>
        <v>0.99390494703800158</v>
      </c>
      <c r="F53" s="15">
        <f t="shared" si="2"/>
        <v>0.98987276210579178</v>
      </c>
      <c r="G53" s="15">
        <f t="shared" si="2"/>
        <v>1.0356445434124475</v>
      </c>
      <c r="H53" s="15"/>
      <c r="I53" s="15">
        <f t="shared" si="2"/>
        <v>0.93680176098454337</v>
      </c>
      <c r="J53" s="15">
        <f t="shared" si="2"/>
        <v>1.0132399298371066</v>
      </c>
      <c r="K53" s="15"/>
      <c r="L53" s="15">
        <f t="shared" si="2"/>
        <v>0.99690146268284818</v>
      </c>
      <c r="M53" s="15">
        <f t="shared" si="2"/>
        <v>1.0362728537433414</v>
      </c>
      <c r="N53" s="15"/>
      <c r="O53" s="15">
        <f t="shared" si="2"/>
        <v>0.99860341735549152</v>
      </c>
      <c r="P53" s="15">
        <f t="shared" si="2"/>
        <v>1.0321382568524113</v>
      </c>
      <c r="Q53" s="15"/>
      <c r="R53" s="15">
        <f t="shared" si="2"/>
        <v>1.0248273154648404</v>
      </c>
      <c r="S53" s="16">
        <f t="shared" si="2"/>
        <v>1.0824523444403134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  <ignoredErrors>
    <ignoredError sqref="E51:S51" formulaRange="1"/>
    <ignoredError sqref="D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topLeftCell="A15" zoomScale="60" zoomScaleNormal="100" workbookViewId="0">
      <selection activeCell="C51" sqref="C51:S51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2012</v>
      </c>
      <c r="B6" s="102"/>
      <c r="C6" s="7">
        <v>22981</v>
      </c>
      <c r="D6" s="8">
        <v>38328</v>
      </c>
      <c r="E6" s="19">
        <v>9207</v>
      </c>
      <c r="F6" s="40"/>
      <c r="G6" s="7"/>
      <c r="H6" s="7"/>
      <c r="I6" s="40"/>
      <c r="J6" s="7"/>
      <c r="K6" s="7"/>
      <c r="L6" s="7">
        <v>14604</v>
      </c>
      <c r="M6" s="7">
        <v>31088</v>
      </c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21707</v>
      </c>
      <c r="D7" s="77">
        <v>32121</v>
      </c>
      <c r="E7" s="78">
        <v>9311</v>
      </c>
      <c r="F7" s="76"/>
      <c r="G7" s="76"/>
      <c r="H7" s="76"/>
      <c r="I7" s="76"/>
      <c r="J7" s="76"/>
      <c r="K7" s="76"/>
      <c r="L7" s="76">
        <v>12615</v>
      </c>
      <c r="M7" s="76">
        <v>24673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102"/>
      <c r="C8" s="7">
        <v>21009</v>
      </c>
      <c r="D8" s="8">
        <v>30436</v>
      </c>
      <c r="E8" s="19">
        <v>8935</v>
      </c>
      <c r="F8" s="40"/>
      <c r="G8" s="7"/>
      <c r="H8" s="7"/>
      <c r="I8" s="40"/>
      <c r="J8" s="7"/>
      <c r="K8" s="7"/>
      <c r="L8" s="7">
        <v>11826</v>
      </c>
      <c r="M8" s="7">
        <v>23030</v>
      </c>
      <c r="N8" s="7"/>
      <c r="O8" s="40"/>
      <c r="P8" s="7"/>
      <c r="Q8" s="7"/>
      <c r="R8" s="40"/>
      <c r="S8" s="8"/>
    </row>
    <row r="9" spans="1:19" x14ac:dyDescent="0.2">
      <c r="A9" s="74">
        <v>2015</v>
      </c>
      <c r="B9" s="104"/>
      <c r="C9" s="76">
        <v>20307</v>
      </c>
      <c r="D9" s="77">
        <v>26508</v>
      </c>
      <c r="E9" s="78">
        <v>8419</v>
      </c>
      <c r="F9" s="76"/>
      <c r="G9" s="76"/>
      <c r="H9" s="76"/>
      <c r="I9" s="76"/>
      <c r="J9" s="76"/>
      <c r="K9" s="76"/>
      <c r="L9" s="76">
        <v>11001</v>
      </c>
      <c r="M9" s="76">
        <v>18618</v>
      </c>
      <c r="N9" s="76"/>
      <c r="O9" s="76"/>
      <c r="P9" s="76"/>
      <c r="Q9" s="76"/>
      <c r="R9" s="76"/>
      <c r="S9" s="77"/>
    </row>
    <row r="10" spans="1:19" x14ac:dyDescent="0.2">
      <c r="A10" s="38">
        <v>2016</v>
      </c>
      <c r="B10" s="102"/>
      <c r="C10" s="7">
        <v>18890</v>
      </c>
      <c r="D10" s="8">
        <v>27467</v>
      </c>
      <c r="E10" s="19">
        <v>7893</v>
      </c>
      <c r="F10" s="103"/>
      <c r="G10" s="39"/>
      <c r="H10" s="7"/>
      <c r="I10" s="103"/>
      <c r="J10" s="39"/>
      <c r="K10" s="7"/>
      <c r="L10" s="7">
        <v>10096</v>
      </c>
      <c r="M10" s="7">
        <v>19741</v>
      </c>
      <c r="N10" s="7"/>
      <c r="O10" s="103"/>
      <c r="P10" s="39"/>
      <c r="Q10" s="7"/>
      <c r="R10" s="103"/>
      <c r="S10" s="42"/>
    </row>
    <row r="11" spans="1:19" x14ac:dyDescent="0.2">
      <c r="A11" s="74">
        <v>2017</v>
      </c>
      <c r="B11" s="79"/>
      <c r="C11" s="98">
        <v>19713</v>
      </c>
      <c r="D11" s="100">
        <v>29829</v>
      </c>
      <c r="E11" s="99">
        <v>8501</v>
      </c>
      <c r="F11" s="84"/>
      <c r="G11" s="82"/>
      <c r="H11" s="76"/>
      <c r="I11" s="84"/>
      <c r="J11" s="82"/>
      <c r="K11" s="98"/>
      <c r="L11" s="98">
        <v>10289</v>
      </c>
      <c r="M11" s="98">
        <v>20374</v>
      </c>
      <c r="N11" s="98"/>
      <c r="O11" s="79"/>
      <c r="P11" s="76"/>
      <c r="Q11" s="76"/>
      <c r="R11" s="79"/>
      <c r="S11" s="77"/>
    </row>
    <row r="12" spans="1:19" x14ac:dyDescent="0.2">
      <c r="A12" s="38">
        <v>2018</v>
      </c>
      <c r="C12" s="48">
        <v>18689.804</v>
      </c>
      <c r="D12" s="48">
        <v>30877.116999999998</v>
      </c>
      <c r="E12" s="96">
        <v>8052.585</v>
      </c>
      <c r="F12" s="46"/>
      <c r="G12" s="47"/>
      <c r="H12" s="48"/>
      <c r="I12" s="46"/>
      <c r="J12" s="47"/>
      <c r="K12" s="48"/>
      <c r="L12" s="48">
        <v>9514.0159999999996</v>
      </c>
      <c r="M12" s="48">
        <v>19988.428</v>
      </c>
      <c r="O12" s="45"/>
      <c r="P12" s="44"/>
      <c r="R12" s="45"/>
      <c r="S12" s="41"/>
    </row>
    <row r="13" spans="1:19" x14ac:dyDescent="0.2">
      <c r="A13" s="74">
        <v>2019</v>
      </c>
      <c r="B13" s="79"/>
      <c r="C13" s="76">
        <v>17544.348999999998</v>
      </c>
      <c r="D13" s="76">
        <v>31784.601999999999</v>
      </c>
      <c r="E13" s="78">
        <v>7516.1660000000002</v>
      </c>
      <c r="F13" s="76"/>
      <c r="G13" s="76"/>
      <c r="H13" s="76"/>
      <c r="I13" s="76"/>
      <c r="J13" s="76"/>
      <c r="K13" s="76"/>
      <c r="L13" s="76">
        <v>9066.643</v>
      </c>
      <c r="M13" s="76">
        <v>23035.135999999999</v>
      </c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C14" s="7">
        <v>13792.868999999999</v>
      </c>
      <c r="D14" s="7">
        <v>26189.96</v>
      </c>
      <c r="E14" s="19">
        <v>5841.7139999999999</v>
      </c>
      <c r="F14" s="7"/>
      <c r="G14" s="7"/>
      <c r="H14" s="7"/>
      <c r="I14" s="7"/>
      <c r="J14" s="7"/>
      <c r="K14" s="7"/>
      <c r="L14" s="7">
        <v>7507.7160000000003</v>
      </c>
      <c r="M14" s="7">
        <v>18635.004000000001</v>
      </c>
      <c r="S14" s="6"/>
    </row>
    <row r="15" spans="1:19" x14ac:dyDescent="0.2">
      <c r="A15" s="74">
        <v>2021</v>
      </c>
      <c r="B15" s="79"/>
      <c r="C15" s="76">
        <v>16926.899000000001</v>
      </c>
      <c r="D15" s="76">
        <v>32177.535</v>
      </c>
      <c r="E15" s="78">
        <v>7863.9409999999998</v>
      </c>
      <c r="F15" s="76"/>
      <c r="G15" s="76"/>
      <c r="H15" s="76"/>
      <c r="I15" s="76"/>
      <c r="J15" s="76"/>
      <c r="K15" s="76"/>
      <c r="L15" s="76">
        <v>7873.732</v>
      </c>
      <c r="M15" s="76">
        <v>21697.170999999998</v>
      </c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137"/>
      <c r="C16" s="129">
        <v>15735.266999999996</v>
      </c>
      <c r="D16" s="129">
        <v>36189.205999999998</v>
      </c>
      <c r="E16" s="131">
        <v>7152.0539999999992</v>
      </c>
      <c r="F16" s="129"/>
      <c r="G16" s="129"/>
      <c r="H16" s="129"/>
      <c r="I16" s="129"/>
      <c r="J16" s="129"/>
      <c r="K16" s="129"/>
      <c r="L16" s="129">
        <v>7363.1409999999996</v>
      </c>
      <c r="M16" s="129">
        <v>24556.255000000001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2023</v>
      </c>
      <c r="B17" s="138"/>
      <c r="C17" s="134">
        <v>14138.504999999997</v>
      </c>
      <c r="D17" s="134">
        <v>38884.567999999999</v>
      </c>
      <c r="E17" s="136">
        <v>5936.7559999999994</v>
      </c>
      <c r="F17" s="134"/>
      <c r="G17" s="134"/>
      <c r="H17" s="134"/>
      <c r="I17" s="134"/>
      <c r="J17" s="134"/>
      <c r="K17" s="134"/>
      <c r="L17" s="134">
        <v>7422.5959999999995</v>
      </c>
      <c r="M17" s="134">
        <v>29157.321000000004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1101.4870000000001</v>
      </c>
      <c r="D19" s="77">
        <v>2524.7070000000003</v>
      </c>
      <c r="E19" s="78">
        <v>527.553</v>
      </c>
      <c r="F19" s="154" t="s">
        <v>57</v>
      </c>
      <c r="G19" s="155"/>
      <c r="H19" s="76"/>
      <c r="I19" s="155" t="s">
        <v>57</v>
      </c>
      <c r="J19" s="155"/>
      <c r="K19" s="76"/>
      <c r="L19" s="76">
        <v>545.06700000000001</v>
      </c>
      <c r="M19" s="76">
        <v>1812.1310000000001</v>
      </c>
      <c r="N19" s="76"/>
      <c r="O19" s="155"/>
      <c r="P19" s="155"/>
      <c r="Q19" s="76"/>
      <c r="R19" s="76">
        <v>556.41999999999996</v>
      </c>
      <c r="S19" s="77">
        <v>712.57600000000002</v>
      </c>
    </row>
    <row r="20" spans="1:19" x14ac:dyDescent="0.2">
      <c r="A20" s="119" t="s">
        <v>7</v>
      </c>
      <c r="C20" s="7">
        <v>1165.96</v>
      </c>
      <c r="D20" s="8">
        <v>3354.489</v>
      </c>
      <c r="E20" s="19">
        <v>535.35400000000004</v>
      </c>
      <c r="F20" s="7"/>
      <c r="G20" s="7"/>
      <c r="H20" s="7"/>
      <c r="I20" s="7"/>
      <c r="J20" s="7"/>
      <c r="K20" s="7"/>
      <c r="L20" s="7">
        <v>582.59100000000001</v>
      </c>
      <c r="M20" s="7">
        <v>2585.38</v>
      </c>
      <c r="N20" s="7"/>
      <c r="O20" s="7"/>
      <c r="P20" s="7"/>
      <c r="Q20" s="7"/>
      <c r="R20" s="7">
        <v>583.36900000000003</v>
      </c>
      <c r="S20" s="8">
        <v>769.10900000000004</v>
      </c>
    </row>
    <row r="21" spans="1:19" x14ac:dyDescent="0.2">
      <c r="A21" s="120" t="s">
        <v>9</v>
      </c>
      <c r="B21" s="79"/>
      <c r="C21" s="76">
        <v>1179.549</v>
      </c>
      <c r="D21" s="77">
        <v>3611.0239999999999</v>
      </c>
      <c r="E21" s="78">
        <v>557.95600000000002</v>
      </c>
      <c r="F21" s="76"/>
      <c r="G21" s="76"/>
      <c r="H21" s="76"/>
      <c r="I21" s="76"/>
      <c r="J21" s="76"/>
      <c r="K21" s="76"/>
      <c r="L21" s="76">
        <v>550.84500000000003</v>
      </c>
      <c r="M21" s="76">
        <v>2809.96</v>
      </c>
      <c r="N21" s="76"/>
      <c r="O21" s="76"/>
      <c r="P21" s="76"/>
      <c r="Q21" s="76"/>
      <c r="R21" s="76">
        <v>628.70399999999995</v>
      </c>
      <c r="S21" s="77">
        <v>801.06399999999996</v>
      </c>
    </row>
    <row r="22" spans="1:19" x14ac:dyDescent="0.2">
      <c r="A22" s="119" t="s">
        <v>118</v>
      </c>
      <c r="C22" s="7">
        <v>1295.3150000000001</v>
      </c>
      <c r="D22" s="8">
        <v>3024.8679999999999</v>
      </c>
      <c r="E22" s="19">
        <v>611.76199999999994</v>
      </c>
      <c r="F22" s="7"/>
      <c r="G22" s="7"/>
      <c r="H22" s="7"/>
      <c r="I22" s="7"/>
      <c r="J22" s="7"/>
      <c r="K22" s="7"/>
      <c r="L22" s="7">
        <v>624.79499999999996</v>
      </c>
      <c r="M22" s="7">
        <v>2155.9749999999999</v>
      </c>
      <c r="N22" s="7"/>
      <c r="O22" s="7"/>
      <c r="P22" s="7"/>
      <c r="Q22" s="7"/>
      <c r="R22" s="7">
        <v>670.52</v>
      </c>
      <c r="S22" s="8">
        <v>868.89300000000003</v>
      </c>
    </row>
    <row r="23" spans="1:19" x14ac:dyDescent="0.2">
      <c r="A23" s="120" t="s">
        <v>12</v>
      </c>
      <c r="B23" s="79"/>
      <c r="C23" s="76">
        <v>1202.7469999999998</v>
      </c>
      <c r="D23" s="77">
        <v>2978.97</v>
      </c>
      <c r="E23" s="78">
        <v>534.154</v>
      </c>
      <c r="F23" s="76"/>
      <c r="G23" s="76"/>
      <c r="H23" s="76"/>
      <c r="I23" s="76"/>
      <c r="J23" s="76"/>
      <c r="K23" s="76"/>
      <c r="L23" s="76">
        <v>586.26400000000001</v>
      </c>
      <c r="M23" s="76">
        <v>2154.3649999999998</v>
      </c>
      <c r="N23" s="76"/>
      <c r="O23" s="76"/>
      <c r="P23" s="76"/>
      <c r="Q23" s="76"/>
      <c r="R23" s="76">
        <v>616.48299999999995</v>
      </c>
      <c r="S23" s="77">
        <v>824.60500000000002</v>
      </c>
    </row>
    <row r="24" spans="1:19" x14ac:dyDescent="0.2">
      <c r="A24" s="119" t="s">
        <v>15</v>
      </c>
      <c r="C24" s="7">
        <v>1251.693</v>
      </c>
      <c r="D24" s="8">
        <v>3089.8690000000001</v>
      </c>
      <c r="E24" s="19">
        <v>577.65200000000004</v>
      </c>
      <c r="F24" s="7"/>
      <c r="G24" s="7"/>
      <c r="H24" s="7"/>
      <c r="I24" s="7"/>
      <c r="J24" s="7"/>
      <c r="K24" s="7"/>
      <c r="L24" s="7">
        <v>608.79499999999996</v>
      </c>
      <c r="M24" s="7">
        <v>2207.7530000000002</v>
      </c>
      <c r="N24" s="7"/>
      <c r="O24" s="7"/>
      <c r="P24" s="7"/>
      <c r="Q24" s="7"/>
      <c r="R24" s="7">
        <v>642.89800000000002</v>
      </c>
      <c r="S24" s="8">
        <v>882.11599999999999</v>
      </c>
    </row>
    <row r="25" spans="1:19" x14ac:dyDescent="0.2">
      <c r="A25" s="120" t="s">
        <v>119</v>
      </c>
      <c r="B25" s="79"/>
      <c r="C25" s="76">
        <v>1372.8400000000001</v>
      </c>
      <c r="D25" s="77">
        <v>3313.3159999999998</v>
      </c>
      <c r="E25" s="78">
        <v>611.55899999999997</v>
      </c>
      <c r="F25" s="76"/>
      <c r="G25" s="76"/>
      <c r="H25" s="76"/>
      <c r="I25" s="76"/>
      <c r="J25" s="76"/>
      <c r="K25" s="76"/>
      <c r="L25" s="76">
        <v>727.95</v>
      </c>
      <c r="M25" s="76">
        <v>2414.6909999999998</v>
      </c>
      <c r="N25" s="76"/>
      <c r="O25" s="76"/>
      <c r="P25" s="76"/>
      <c r="Q25" s="76"/>
      <c r="R25" s="76">
        <v>644.89</v>
      </c>
      <c r="S25" s="77">
        <v>898.625</v>
      </c>
    </row>
    <row r="26" spans="1:19" x14ac:dyDescent="0.2">
      <c r="A26" s="119" t="s">
        <v>19</v>
      </c>
      <c r="C26" s="7">
        <v>981.52099999999996</v>
      </c>
      <c r="D26" s="8">
        <v>2607.9960000000001</v>
      </c>
      <c r="E26" s="19">
        <v>446.536</v>
      </c>
      <c r="F26" s="7"/>
      <c r="G26" s="7"/>
      <c r="H26" s="7"/>
      <c r="I26" s="7"/>
      <c r="J26" s="7"/>
      <c r="K26" s="7"/>
      <c r="L26" s="7">
        <v>498.87099999999998</v>
      </c>
      <c r="M26" s="7">
        <v>1885.1130000000001</v>
      </c>
      <c r="N26" s="7"/>
      <c r="O26" s="7"/>
      <c r="P26" s="7"/>
      <c r="Q26" s="7"/>
      <c r="R26" s="7">
        <v>482.65</v>
      </c>
      <c r="S26" s="8">
        <v>722.88300000000004</v>
      </c>
    </row>
    <row r="27" spans="1:19" x14ac:dyDescent="0.2">
      <c r="A27" s="120" t="s">
        <v>120</v>
      </c>
      <c r="B27" s="79"/>
      <c r="C27" s="76">
        <v>1230.4140000000002</v>
      </c>
      <c r="D27" s="77">
        <v>3249.3579999999997</v>
      </c>
      <c r="E27" s="78">
        <v>611.64800000000002</v>
      </c>
      <c r="F27" s="76"/>
      <c r="G27" s="76"/>
      <c r="H27" s="76"/>
      <c r="I27" s="76"/>
      <c r="J27" s="76"/>
      <c r="K27" s="76"/>
      <c r="L27" s="76">
        <v>603.44000000000005</v>
      </c>
      <c r="M27" s="76">
        <v>2400.6039999999998</v>
      </c>
      <c r="N27" s="76"/>
      <c r="O27" s="76"/>
      <c r="P27" s="76"/>
      <c r="Q27" s="76"/>
      <c r="R27" s="76">
        <v>626.97400000000005</v>
      </c>
      <c r="S27" s="77">
        <v>848.75400000000002</v>
      </c>
    </row>
    <row r="28" spans="1:19" x14ac:dyDescent="0.2">
      <c r="A28" s="119" t="s">
        <v>23</v>
      </c>
      <c r="C28" s="7">
        <v>1260.6500000000001</v>
      </c>
      <c r="D28" s="8">
        <v>3228.047</v>
      </c>
      <c r="E28" s="19">
        <v>598.18299999999999</v>
      </c>
      <c r="F28" s="7"/>
      <c r="G28" s="7"/>
      <c r="H28" s="7"/>
      <c r="I28" s="7"/>
      <c r="J28" s="7"/>
      <c r="K28" s="7"/>
      <c r="L28" s="7">
        <v>644.755</v>
      </c>
      <c r="M28" s="7">
        <v>2331.11</v>
      </c>
      <c r="N28" s="7"/>
      <c r="O28" s="7"/>
      <c r="P28" s="7"/>
      <c r="Q28" s="7"/>
      <c r="R28" s="7">
        <v>615.89499999999998</v>
      </c>
      <c r="S28" s="8">
        <v>896.93700000000001</v>
      </c>
    </row>
    <row r="29" spans="1:19" x14ac:dyDescent="0.2">
      <c r="A29" s="120" t="s">
        <v>121</v>
      </c>
      <c r="B29" s="79"/>
      <c r="C29" s="76">
        <v>1259.347</v>
      </c>
      <c r="D29" s="77">
        <v>3149.067</v>
      </c>
      <c r="E29" s="78">
        <v>589.41099999999994</v>
      </c>
      <c r="F29" s="76"/>
      <c r="G29" s="76"/>
      <c r="H29" s="76"/>
      <c r="I29" s="76"/>
      <c r="J29" s="76"/>
      <c r="K29" s="76"/>
      <c r="L29" s="76">
        <v>616.48299999999995</v>
      </c>
      <c r="M29" s="76">
        <v>2275.4380000000001</v>
      </c>
      <c r="N29" s="76"/>
      <c r="O29" s="76"/>
      <c r="P29" s="76"/>
      <c r="Q29" s="76"/>
      <c r="R29" s="76">
        <v>642.86400000000003</v>
      </c>
      <c r="S29" s="77">
        <v>873.62900000000002</v>
      </c>
    </row>
    <row r="30" spans="1:19" x14ac:dyDescent="0.2">
      <c r="A30" s="119" t="s">
        <v>122</v>
      </c>
      <c r="C30" s="7">
        <v>1180.3699999999999</v>
      </c>
      <c r="D30" s="8">
        <v>3325.0630000000001</v>
      </c>
      <c r="E30" s="19">
        <v>548.54200000000003</v>
      </c>
      <c r="F30" s="7"/>
      <c r="G30" s="7"/>
      <c r="H30" s="7"/>
      <c r="I30" s="7"/>
      <c r="J30" s="7"/>
      <c r="K30" s="7"/>
      <c r="L30" s="7">
        <v>528.85699999999997</v>
      </c>
      <c r="M30" s="7">
        <v>2412.8090000000002</v>
      </c>
      <c r="N30" s="7"/>
      <c r="O30" s="7"/>
      <c r="P30" s="7"/>
      <c r="Q30" s="7"/>
      <c r="R30" s="7">
        <v>651.51300000000003</v>
      </c>
      <c r="S30" s="8">
        <v>912.25400000000002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14481.893</v>
      </c>
      <c r="D32" s="30">
        <f>SUM(D19:D31)</f>
        <v>37456.773999999998</v>
      </c>
      <c r="E32" s="32">
        <f>SUM(E19:E31)</f>
        <v>6750.31</v>
      </c>
      <c r="F32" s="30"/>
      <c r="G32" s="30"/>
      <c r="H32" s="30"/>
      <c r="I32" s="30"/>
      <c r="J32" s="30"/>
      <c r="K32" s="30"/>
      <c r="L32" s="30">
        <f>SUM(L19:L31)</f>
        <v>7118.7130000000006</v>
      </c>
      <c r="M32" s="30">
        <f>SUM(M19:M31)</f>
        <v>27445.329000000005</v>
      </c>
      <c r="N32" s="30"/>
      <c r="O32" s="30"/>
      <c r="P32" s="30"/>
      <c r="Q32" s="30"/>
      <c r="R32" s="30">
        <f>SUM(R19:R31)</f>
        <v>7363.1799999999994</v>
      </c>
      <c r="S32" s="30">
        <f>SUM(S19:S31)</f>
        <v>10011.445000000002</v>
      </c>
    </row>
    <row r="33" spans="1:19" x14ac:dyDescent="0.2">
      <c r="A33" s="5" t="s">
        <v>31</v>
      </c>
      <c r="C33" s="7">
        <f>C17</f>
        <v>14138.504999999997</v>
      </c>
      <c r="D33" s="7">
        <f>D17</f>
        <v>38884.567999999999</v>
      </c>
      <c r="E33" s="19">
        <f>E17</f>
        <v>5936.7559999999994</v>
      </c>
      <c r="F33" s="7"/>
      <c r="G33" s="7"/>
      <c r="H33" s="7"/>
      <c r="I33" s="7"/>
      <c r="J33" s="7"/>
      <c r="K33" s="7"/>
      <c r="L33" s="7">
        <f>L17</f>
        <v>7422.5959999999995</v>
      </c>
      <c r="M33" s="7">
        <f>M17</f>
        <v>29157.321000000004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0.46612069292322489</v>
      </c>
      <c r="F34" s="33"/>
      <c r="G34" s="33"/>
      <c r="H34" s="33"/>
      <c r="I34" s="33"/>
      <c r="J34" s="33"/>
      <c r="K34" s="33"/>
      <c r="L34" s="33">
        <f>L32/$C$32</f>
        <v>0.49155956338028467</v>
      </c>
      <c r="M34" s="33">
        <f>M32/$D$32</f>
        <v>0.73272004150704506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1.0242874335016328</v>
      </c>
      <c r="D35" s="15">
        <f>D32/D33</f>
        <v>0.96328121737137462</v>
      </c>
      <c r="E35" s="73">
        <f>E32/E33</f>
        <v>1.1370367924839764</v>
      </c>
      <c r="F35" s="15"/>
      <c r="G35" s="15"/>
      <c r="H35" s="15"/>
      <c r="I35" s="15"/>
      <c r="J35" s="15"/>
      <c r="K35" s="15"/>
      <c r="L35" s="15">
        <f>L32/L33</f>
        <v>0.95905974136272554</v>
      </c>
      <c r="M35" s="15">
        <f>M32/M33</f>
        <v>0.94128431758185194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147">
        <v>1236.787</v>
      </c>
      <c r="D37" s="147">
        <v>2919.8720000000003</v>
      </c>
      <c r="E37" s="78">
        <v>584.86800000000005</v>
      </c>
      <c r="F37" s="155" t="s">
        <v>57</v>
      </c>
      <c r="G37" s="155"/>
      <c r="H37" s="76"/>
      <c r="I37" s="155" t="s">
        <v>57</v>
      </c>
      <c r="J37" s="155"/>
      <c r="K37" s="76"/>
      <c r="L37" s="76">
        <v>608.93700000000001</v>
      </c>
      <c r="M37" s="76">
        <v>2083.13</v>
      </c>
      <c r="N37" s="76"/>
      <c r="O37" s="155" t="s">
        <v>57</v>
      </c>
      <c r="P37" s="155"/>
      <c r="Q37" s="76"/>
      <c r="R37" s="141">
        <v>627.85</v>
      </c>
      <c r="S37" s="142">
        <v>836.74199999999996</v>
      </c>
    </row>
    <row r="38" spans="1:19" x14ac:dyDescent="0.2">
      <c r="A38" s="119" t="s">
        <v>7</v>
      </c>
      <c r="C38" s="148">
        <v>1193.5239999999999</v>
      </c>
      <c r="D38" s="149">
        <v>3166.6710000000003</v>
      </c>
      <c r="E38" s="19">
        <v>554.48400000000004</v>
      </c>
      <c r="F38" s="7"/>
      <c r="G38" s="7"/>
      <c r="H38" s="7"/>
      <c r="I38" s="7"/>
      <c r="J38" s="7"/>
      <c r="K38" s="7"/>
      <c r="L38" s="7">
        <v>583.82000000000005</v>
      </c>
      <c r="M38" s="7">
        <v>2325.9270000000001</v>
      </c>
      <c r="N38" s="7"/>
      <c r="O38" s="7"/>
      <c r="P38" s="7"/>
      <c r="Q38" s="7"/>
      <c r="R38" s="7">
        <v>609.70399999999995</v>
      </c>
      <c r="S38" s="8">
        <v>840.74400000000003</v>
      </c>
    </row>
    <row r="39" spans="1:19" x14ac:dyDescent="0.2">
      <c r="A39" s="120" t="s">
        <v>9</v>
      </c>
      <c r="B39" s="79"/>
      <c r="C39" s="150">
        <v>1176.0920000000001</v>
      </c>
      <c r="D39" s="150">
        <v>3387.2020000000002</v>
      </c>
      <c r="E39" s="78">
        <v>569.34699999999998</v>
      </c>
      <c r="F39" s="76"/>
      <c r="G39" s="76"/>
      <c r="H39" s="76"/>
      <c r="I39" s="76"/>
      <c r="J39" s="76"/>
      <c r="K39" s="76"/>
      <c r="L39" s="76">
        <v>564.58600000000001</v>
      </c>
      <c r="M39" s="76">
        <v>2591.4180000000001</v>
      </c>
      <c r="N39" s="76"/>
      <c r="O39" s="76"/>
      <c r="P39" s="76"/>
      <c r="Q39" s="76"/>
      <c r="R39" s="143">
        <v>611.50599999999997</v>
      </c>
      <c r="S39" s="144">
        <v>795.78399999999999</v>
      </c>
    </row>
    <row r="40" spans="1:19" x14ac:dyDescent="0.2">
      <c r="A40" s="119" t="s">
        <v>11</v>
      </c>
      <c r="C40" s="7">
        <v>1241.479</v>
      </c>
      <c r="D40" s="7">
        <v>2604.5829999999996</v>
      </c>
      <c r="E40" s="19">
        <v>623.16800000000001</v>
      </c>
      <c r="F40" s="7"/>
      <c r="G40" s="7"/>
      <c r="H40" s="7"/>
      <c r="I40" s="7"/>
      <c r="J40" s="7"/>
      <c r="K40" s="7"/>
      <c r="L40" s="7">
        <v>556.36099999999999</v>
      </c>
      <c r="M40" s="7">
        <v>1733.0039999999999</v>
      </c>
      <c r="N40" s="7"/>
      <c r="O40" s="7"/>
      <c r="P40" s="7"/>
      <c r="Q40" s="7"/>
      <c r="R40" s="7">
        <v>685.11800000000005</v>
      </c>
      <c r="S40" s="8">
        <v>871.57899999999995</v>
      </c>
    </row>
    <row r="41" spans="1:19" x14ac:dyDescent="0.2">
      <c r="A41" s="120" t="s">
        <v>124</v>
      </c>
      <c r="B41" s="79"/>
      <c r="C41" s="76">
        <v>1149.1500000000001</v>
      </c>
      <c r="D41" s="76">
        <v>2840.1880000000001</v>
      </c>
      <c r="E41" s="78">
        <v>559.20100000000002</v>
      </c>
      <c r="F41" s="76"/>
      <c r="G41" s="76"/>
      <c r="H41" s="76"/>
      <c r="I41" s="76"/>
      <c r="J41" s="76"/>
      <c r="K41" s="76"/>
      <c r="L41" s="76">
        <v>550.21799999999996</v>
      </c>
      <c r="M41" s="76">
        <v>2044.027</v>
      </c>
      <c r="N41" s="76"/>
      <c r="O41" s="76"/>
      <c r="P41" s="76"/>
      <c r="Q41" s="76"/>
      <c r="R41" s="143">
        <v>598.93200000000002</v>
      </c>
      <c r="S41" s="144">
        <v>796.16099999999994</v>
      </c>
    </row>
    <row r="42" spans="1:19" x14ac:dyDescent="0.2">
      <c r="A42" s="119" t="s">
        <v>15</v>
      </c>
      <c r="C42" s="7">
        <v>1105.6100000000001</v>
      </c>
      <c r="D42" s="7">
        <v>3340.8209999999999</v>
      </c>
      <c r="E42" s="19">
        <v>483.714</v>
      </c>
      <c r="F42" s="7"/>
      <c r="G42" s="7"/>
      <c r="H42" s="7"/>
      <c r="I42" s="7"/>
      <c r="J42" s="7"/>
      <c r="K42" s="7"/>
      <c r="L42" s="7">
        <v>567.78200000000004</v>
      </c>
      <c r="M42" s="7">
        <v>2536.5790000000002</v>
      </c>
      <c r="N42" s="7"/>
      <c r="O42" s="7"/>
      <c r="P42" s="7"/>
      <c r="Q42" s="7"/>
      <c r="R42" s="7">
        <v>537.82799999999997</v>
      </c>
      <c r="S42" s="8">
        <v>804.24199999999996</v>
      </c>
    </row>
    <row r="43" spans="1:19" x14ac:dyDescent="0.2">
      <c r="A43" s="120" t="s">
        <v>16</v>
      </c>
      <c r="B43" s="79"/>
      <c r="C43" s="76">
        <v>1204.123</v>
      </c>
      <c r="D43" s="76">
        <v>3065.085</v>
      </c>
      <c r="E43" s="78">
        <v>496.61099999999999</v>
      </c>
      <c r="F43" s="76"/>
      <c r="G43" s="76"/>
      <c r="H43" s="76"/>
      <c r="I43" s="76"/>
      <c r="J43" s="76"/>
      <c r="K43" s="76"/>
      <c r="L43" s="76">
        <v>639.48199999999997</v>
      </c>
      <c r="M43" s="76">
        <v>2253.3850000000002</v>
      </c>
      <c r="N43" s="76"/>
      <c r="O43" s="76"/>
      <c r="P43" s="76"/>
      <c r="Q43" s="76"/>
      <c r="R43" s="76">
        <v>564.64099999999996</v>
      </c>
      <c r="S43" s="77">
        <v>811.7</v>
      </c>
    </row>
    <row r="44" spans="1:19" x14ac:dyDescent="0.2">
      <c r="A44" s="119" t="s">
        <v>125</v>
      </c>
      <c r="C44" s="129">
        <v>894.47400000000005</v>
      </c>
      <c r="D44" s="129">
        <v>2509.6099999999997</v>
      </c>
      <c r="E44" s="131">
        <v>380.11799999999999</v>
      </c>
      <c r="F44" s="7"/>
      <c r="G44" s="7"/>
      <c r="H44" s="7"/>
      <c r="I44" s="7"/>
      <c r="J44" s="7"/>
      <c r="K44" s="7"/>
      <c r="L44" s="129">
        <v>443.01100000000002</v>
      </c>
      <c r="M44" s="129">
        <v>1808.8389999999999</v>
      </c>
      <c r="N44" s="129"/>
      <c r="O44" s="129"/>
      <c r="P44" s="129"/>
      <c r="Q44" s="129"/>
      <c r="R44" s="129">
        <v>451.46300000000002</v>
      </c>
      <c r="S44" s="130">
        <v>700.77099999999996</v>
      </c>
    </row>
    <row r="45" spans="1:19" x14ac:dyDescent="0.2">
      <c r="A45" s="120" t="s">
        <v>21</v>
      </c>
      <c r="B45" s="79"/>
      <c r="C45" s="76">
        <v>1087.8409999999999</v>
      </c>
      <c r="D45" s="76">
        <v>3010.88</v>
      </c>
      <c r="E45" s="78">
        <v>467.02</v>
      </c>
      <c r="F45" s="76"/>
      <c r="G45" s="76"/>
      <c r="H45" s="76"/>
      <c r="I45" s="76"/>
      <c r="J45" s="76"/>
      <c r="K45" s="76"/>
      <c r="L45" s="76">
        <v>574.99</v>
      </c>
      <c r="M45" s="76">
        <v>2194.1320000000001</v>
      </c>
      <c r="N45" s="76"/>
      <c r="O45" s="76"/>
      <c r="P45" s="76"/>
      <c r="Q45" s="76"/>
      <c r="R45" s="76">
        <v>512.851</v>
      </c>
      <c r="S45" s="77">
        <v>816.74800000000005</v>
      </c>
    </row>
    <row r="46" spans="1:19" x14ac:dyDescent="0.2">
      <c r="A46" s="119" t="s">
        <v>126</v>
      </c>
      <c r="C46" s="7">
        <v>1170.1329999999998</v>
      </c>
      <c r="D46" s="7">
        <v>3131.0190000000002</v>
      </c>
      <c r="E46" s="19">
        <v>488.983</v>
      </c>
      <c r="F46" s="7"/>
      <c r="G46" s="7"/>
      <c r="H46" s="7"/>
      <c r="I46" s="7"/>
      <c r="J46" s="7"/>
      <c r="K46" s="7"/>
      <c r="L46" s="7">
        <v>639.95299999999997</v>
      </c>
      <c r="M46" s="7">
        <v>2330.1080000000002</v>
      </c>
      <c r="N46" s="7"/>
      <c r="O46" s="7"/>
      <c r="P46" s="7"/>
      <c r="Q46" s="7"/>
      <c r="R46" s="7">
        <v>530.17999999999995</v>
      </c>
      <c r="S46" s="8">
        <v>800.91099999999994</v>
      </c>
    </row>
    <row r="47" spans="1:19" x14ac:dyDescent="0.2">
      <c r="A47" s="120" t="s">
        <v>25</v>
      </c>
      <c r="B47" s="79"/>
      <c r="C47" s="76">
        <v>1064.258</v>
      </c>
      <c r="D47" s="76">
        <v>2841.84</v>
      </c>
      <c r="E47" s="78">
        <v>479.54700000000003</v>
      </c>
      <c r="F47" s="76"/>
      <c r="G47" s="76"/>
      <c r="H47" s="76"/>
      <c r="I47" s="76"/>
      <c r="J47" s="76"/>
      <c r="K47" s="76"/>
      <c r="L47" s="76">
        <v>506.23099999999999</v>
      </c>
      <c r="M47" s="76">
        <v>2014.62</v>
      </c>
      <c r="N47" s="76"/>
      <c r="O47" s="76"/>
      <c r="P47" s="76"/>
      <c r="Q47" s="76"/>
      <c r="R47" s="76">
        <v>558.02700000000004</v>
      </c>
      <c r="S47" s="77">
        <v>827.22</v>
      </c>
    </row>
    <row r="48" spans="1:19" x14ac:dyDescent="0.2">
      <c r="A48" s="119" t="s">
        <v>38</v>
      </c>
      <c r="C48" s="7"/>
      <c r="D48" s="7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12523.471</v>
      </c>
      <c r="D50" s="30">
        <f>SUM(D37:D48)</f>
        <v>32817.771000000001</v>
      </c>
      <c r="E50" s="32">
        <f>SUM(E37:E48)</f>
        <v>5687.0610000000015</v>
      </c>
      <c r="F50" s="30"/>
      <c r="G50" s="30"/>
      <c r="H50" s="30"/>
      <c r="I50" s="30"/>
      <c r="J50" s="30"/>
      <c r="K50" s="30"/>
      <c r="L50" s="30">
        <f>SUM(L37:L48)</f>
        <v>6235.3709999999992</v>
      </c>
      <c r="M50" s="30">
        <f>SUM(M37:M48)</f>
        <v>23915.169000000002</v>
      </c>
      <c r="N50" s="30"/>
      <c r="O50" s="30"/>
      <c r="P50" s="30"/>
      <c r="Q50" s="30"/>
      <c r="R50" s="30">
        <f>SUM(R37:R49)</f>
        <v>6288.0999999999995</v>
      </c>
      <c r="S50" s="31">
        <f>SUM(S37:S49)</f>
        <v>8902.601999999999</v>
      </c>
    </row>
    <row r="51" spans="1:19" x14ac:dyDescent="0.2">
      <c r="A51" s="5" t="s">
        <v>91</v>
      </c>
      <c r="C51" s="7">
        <f>SUM(C19:C29)</f>
        <v>13301.523000000001</v>
      </c>
      <c r="D51" s="8">
        <f>SUM(D19:D29)</f>
        <v>34131.710999999996</v>
      </c>
      <c r="E51" s="19">
        <f>SUM(E19:E29)</f>
        <v>6201.768</v>
      </c>
      <c r="F51" s="7"/>
      <c r="G51" s="7"/>
      <c r="H51" s="7"/>
      <c r="I51" s="7"/>
      <c r="J51" s="7"/>
      <c r="K51" s="7"/>
      <c r="L51" s="7">
        <f>SUM(L19:L29)</f>
        <v>6589.8560000000007</v>
      </c>
      <c r="M51" s="7">
        <f>SUM(M19:M29)</f>
        <v>25032.520000000004</v>
      </c>
      <c r="N51" s="7"/>
      <c r="O51" s="7"/>
      <c r="P51" s="7"/>
      <c r="Q51" s="7"/>
      <c r="R51" s="7">
        <f>SUM(R19:R29)</f>
        <v>6711.6669999999995</v>
      </c>
      <c r="S51" s="8">
        <f>SUM(S19:S29)</f>
        <v>9099.1910000000007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0.45411220259942325</v>
      </c>
      <c r="F52" s="33"/>
      <c r="G52" s="33"/>
      <c r="H52" s="29"/>
      <c r="I52" s="33"/>
      <c r="J52" s="33"/>
      <c r="K52" s="29"/>
      <c r="L52" s="33">
        <f>L50/$C$50</f>
        <v>0.49789479290525762</v>
      </c>
      <c r="M52" s="33">
        <f>M50/$D$50</f>
        <v>0.72872618314022608</v>
      </c>
      <c r="N52" s="29"/>
      <c r="O52" s="33"/>
      <c r="P52" s="33"/>
      <c r="Q52" s="29"/>
      <c r="R52" s="33">
        <f>R50/C50</f>
        <v>0.50210520709474227</v>
      </c>
      <c r="S52" s="34">
        <f>S50/D50</f>
        <v>0.27127381685977392</v>
      </c>
    </row>
    <row r="53" spans="1:19" x14ac:dyDescent="0.2">
      <c r="A53" s="13" t="s">
        <v>33</v>
      </c>
      <c r="B53" s="14"/>
      <c r="C53" s="15">
        <f>C50/C51</f>
        <v>0.9415065477840393</v>
      </c>
      <c r="D53" s="16">
        <f>D50/D51</f>
        <v>0.96150383436681519</v>
      </c>
      <c r="E53" s="73">
        <f>E50/E51</f>
        <v>0.91700640849512616</v>
      </c>
      <c r="F53" s="15"/>
      <c r="G53" s="15"/>
      <c r="H53" s="15"/>
      <c r="I53" s="15"/>
      <c r="J53" s="15"/>
      <c r="K53" s="15"/>
      <c r="L53" s="15">
        <f>L50/L51</f>
        <v>0.94620747403281624</v>
      </c>
      <c r="M53" s="15">
        <f>M50/M51</f>
        <v>0.95536402247955854</v>
      </c>
      <c r="N53" s="15"/>
      <c r="O53" s="15"/>
      <c r="P53" s="15"/>
      <c r="Q53" s="15"/>
      <c r="R53" s="15">
        <f>R50/R51</f>
        <v>0.93689093931507628</v>
      </c>
      <c r="S53" s="16">
        <f>S50/S51</f>
        <v>0.97839489246901157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  <ignoredErrors>
    <ignoredError sqref="C51:S51" formulaRange="1"/>
    <ignoredError sqref="D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view="pageBreakPreview" topLeftCell="A15" zoomScale="60" zoomScaleNormal="100" workbookViewId="0">
      <selection activeCell="G46" sqref="G46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2012</v>
      </c>
      <c r="B6" s="102"/>
      <c r="C6" s="7">
        <v>4783</v>
      </c>
      <c r="D6" s="8">
        <v>4008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4632</v>
      </c>
      <c r="D7" s="77">
        <v>3702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2014</v>
      </c>
      <c r="B8" s="102"/>
      <c r="C8" s="7">
        <v>4582</v>
      </c>
      <c r="D8" s="8">
        <v>3846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2015</v>
      </c>
      <c r="B9" s="104"/>
      <c r="C9" s="76">
        <v>3603</v>
      </c>
      <c r="D9" s="77">
        <v>3127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2016</v>
      </c>
      <c r="C10" s="48">
        <v>3759</v>
      </c>
      <c r="D10" s="97">
        <v>3778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2017</v>
      </c>
      <c r="B11" s="98"/>
      <c r="C11" s="98">
        <v>3852</v>
      </c>
      <c r="D11" s="98">
        <v>3536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2018</v>
      </c>
      <c r="B12" s="48"/>
      <c r="C12" s="7">
        <v>4117.4750000000004</v>
      </c>
      <c r="D12" s="7">
        <v>3883.444</v>
      </c>
      <c r="E12" s="20"/>
      <c r="S12" s="6"/>
    </row>
    <row r="13" spans="1:19" x14ac:dyDescent="0.2">
      <c r="A13" s="74">
        <v>2019</v>
      </c>
      <c r="B13" s="98"/>
      <c r="C13" s="76">
        <v>4240.0789999999997</v>
      </c>
      <c r="D13" s="76">
        <v>3731.9870000000001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B14" s="48"/>
      <c r="C14" s="7">
        <v>3871.8240000000001</v>
      </c>
      <c r="D14" s="7">
        <v>3184.2170000000006</v>
      </c>
      <c r="E14" s="20"/>
      <c r="S14" s="6"/>
    </row>
    <row r="15" spans="1:19" x14ac:dyDescent="0.2">
      <c r="A15" s="74">
        <v>2021</v>
      </c>
      <c r="B15" s="98"/>
      <c r="C15" s="76">
        <v>3919.5970000000002</v>
      </c>
      <c r="D15" s="76">
        <v>3683.5970000000002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48"/>
      <c r="C16" s="7">
        <v>3328.2159999999999</v>
      </c>
      <c r="D16" s="7">
        <v>4014.0729999999999</v>
      </c>
      <c r="E16" s="20"/>
      <c r="S16" s="6"/>
    </row>
    <row r="17" spans="1:19" x14ac:dyDescent="0.2">
      <c r="A17" s="132">
        <v>2023</v>
      </c>
      <c r="B17" s="98"/>
      <c r="C17" s="76">
        <v>2816.0350000000003</v>
      </c>
      <c r="D17" s="76">
        <v>3224.0519999999997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189.63900000000001</v>
      </c>
      <c r="D19" s="77">
        <v>250.77600000000001</v>
      </c>
      <c r="E19" s="113"/>
      <c r="F19" s="154" t="s">
        <v>57</v>
      </c>
      <c r="G19" s="155"/>
      <c r="H19" s="76"/>
      <c r="I19" s="155" t="s">
        <v>57</v>
      </c>
      <c r="J19" s="155"/>
      <c r="K19" s="76"/>
      <c r="L19" s="155" t="s">
        <v>57</v>
      </c>
      <c r="M19" s="155"/>
      <c r="N19" s="76"/>
      <c r="O19" s="155" t="s">
        <v>57</v>
      </c>
      <c r="P19" s="155"/>
      <c r="Q19" s="76"/>
      <c r="R19" s="155" t="s">
        <v>57</v>
      </c>
      <c r="S19" s="156"/>
    </row>
    <row r="20" spans="1:19" x14ac:dyDescent="0.2">
      <c r="A20" s="119" t="s">
        <v>6</v>
      </c>
      <c r="C20" s="7">
        <v>169.97</v>
      </c>
      <c r="D20" s="8">
        <v>236.10300000000001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190.19399999999999</v>
      </c>
      <c r="D21" s="77">
        <v>239.25700000000001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192.238</v>
      </c>
      <c r="D22" s="8">
        <v>254.30199999999999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191.095</v>
      </c>
      <c r="D23" s="77">
        <v>239.059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198.60599999999999</v>
      </c>
      <c r="D24" s="8">
        <v>246.18299999999999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231.233</v>
      </c>
      <c r="D25" s="77">
        <v>251.374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166.28100000000001</v>
      </c>
      <c r="D26" s="8">
        <v>205.98099999999999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203.51599999999999</v>
      </c>
      <c r="D27" s="77">
        <v>227.655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192.68299999999999</v>
      </c>
      <c r="D28" s="8">
        <v>239.84299999999999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202.721</v>
      </c>
      <c r="D29" s="77">
        <v>239.28299999999999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185.72800000000001</v>
      </c>
      <c r="D30" s="8">
        <v>240.82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2313.904</v>
      </c>
      <c r="D32" s="30">
        <f>SUM(D19:D31)</f>
        <v>2870.636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2816.0350000000003</v>
      </c>
      <c r="D33" s="7">
        <f>D17</f>
        <v>3224.0519999999997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0.82168865088679643</v>
      </c>
      <c r="D35" s="53">
        <f>D32/D33</f>
        <v>0.89038142064706161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182.398</v>
      </c>
      <c r="D37" s="77">
        <v>218.87299999999999</v>
      </c>
      <c r="E37" s="113"/>
      <c r="F37" s="154" t="s">
        <v>145</v>
      </c>
      <c r="G37" s="155"/>
      <c r="H37" s="76"/>
      <c r="I37" s="155" t="s">
        <v>145</v>
      </c>
      <c r="J37" s="155"/>
      <c r="K37" s="76"/>
      <c r="L37" s="155" t="s">
        <v>146</v>
      </c>
      <c r="M37" s="155"/>
      <c r="N37" s="76"/>
      <c r="O37" s="155" t="s">
        <v>127</v>
      </c>
      <c r="P37" s="155"/>
      <c r="Q37" s="76"/>
      <c r="R37" s="155" t="s">
        <v>147</v>
      </c>
      <c r="S37" s="156"/>
    </row>
    <row r="38" spans="1:19" x14ac:dyDescent="0.2">
      <c r="A38" s="119" t="s">
        <v>6</v>
      </c>
      <c r="C38" s="7">
        <v>179.197</v>
      </c>
      <c r="D38" s="8">
        <v>201.84800000000001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>
        <v>171.422</v>
      </c>
      <c r="D39" s="77">
        <v>226.697</v>
      </c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>
        <v>195.584</v>
      </c>
      <c r="D40" s="8">
        <v>231.29400000000001</v>
      </c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>
        <v>177.05799999999999</v>
      </c>
      <c r="D41" s="77">
        <v>215.76499999999999</v>
      </c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>
        <v>179.161</v>
      </c>
      <c r="D42" s="8">
        <v>218.512</v>
      </c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>
        <v>216.84399999999999</v>
      </c>
      <c r="D43" s="77">
        <v>272.66699999999997</v>
      </c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5">
        <v>157.297</v>
      </c>
      <c r="D44" s="7">
        <v>211.471</v>
      </c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>
        <v>213.745</v>
      </c>
      <c r="D45" s="77">
        <v>269.40100000000001</v>
      </c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>
        <v>207.86099999999999</v>
      </c>
      <c r="D46" s="8">
        <v>302.875</v>
      </c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>
        <v>188.13200000000001</v>
      </c>
      <c r="D47" s="77">
        <v>272.935</v>
      </c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2068.6990000000001</v>
      </c>
      <c r="D50" s="50">
        <f>SUM(D37:D48)</f>
        <v>2642.3379999999997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SUM(C19:C29)</f>
        <v>2128.1759999999999</v>
      </c>
      <c r="D51" s="7">
        <f>SUM(D19:D29)</f>
        <v>2629.8159999999998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0.97205259339453132</v>
      </c>
      <c r="D53" s="16">
        <f>D50/D51</f>
        <v>1.0047615498574805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19:G19"/>
    <mergeCell ref="I19:J19"/>
    <mergeCell ref="L19:M19"/>
    <mergeCell ref="O19:P19"/>
    <mergeCell ref="R19:S19"/>
    <mergeCell ref="F37:G37"/>
    <mergeCell ref="I37:J37"/>
    <mergeCell ref="L37:M37"/>
    <mergeCell ref="O37:P37"/>
    <mergeCell ref="R37:S37"/>
  </mergeCells>
  <phoneticPr fontId="2"/>
  <pageMargins left="0.99" right="0.37" top="0.32" bottom="0.38" header="0.51200000000000001" footer="0.2"/>
  <pageSetup paperSize="9" scale="70" orientation="landscape" r:id="rId1"/>
  <headerFooter alignWithMargins="0"/>
  <ignoredErrors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ダイカスト合計(月別集計)</vt:lpstr>
      <vt:lpstr>アルミ(月別集計)</vt:lpstr>
      <vt:lpstr>亜鉛(月別集計)</vt:lpstr>
      <vt:lpstr>その他(月別集計)</vt:lpstr>
      <vt:lpstr>'アルミ(月別集計)'!Print_Area</vt:lpstr>
      <vt:lpstr>'その他(月別集計)'!Print_Area</vt:lpstr>
      <vt:lpstr>'ダイカスト合計(月別集計)'!Print_Area</vt:lpstr>
      <vt:lpstr>'亜鉛(月別集計)'!Print_Area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2023-09-14T06:46:28Z</cp:lastPrinted>
  <dcterms:created xsi:type="dcterms:W3CDTF">2001-11-21T05:01:56Z</dcterms:created>
  <dcterms:modified xsi:type="dcterms:W3CDTF">2026-01-20T01:48:18Z</dcterms:modified>
</cp:coreProperties>
</file>