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yno\share3\個人フォルダー西亮祐\統計（伊藤恒作成版）\2026DC統計HP掲載\"/>
    </mc:Choice>
  </mc:AlternateContent>
  <xr:revisionPtr revIDLastSave="0" documentId="13_ncr:1_{DD23D1D7-2808-4333-A70A-403E9E53416A}" xr6:coauthVersionLast="47" xr6:coauthVersionMax="47" xr10:uidLastSave="{00000000-0000-0000-0000-000000000000}"/>
  <bookViews>
    <workbookView xWindow="-108" yWindow="-108" windowWidth="23256" windowHeight="13896" tabRatio="743" xr2:uid="{00000000-000D-0000-FFFF-FFFF00000000}"/>
  </bookViews>
  <sheets>
    <sheet name="ダイカスト合計(月別集計)" sheetId="1" r:id="rId1"/>
    <sheet name="アルミ(月別集計)" sheetId="2" r:id="rId2"/>
    <sheet name="亜鉛(月別集計)" sheetId="5" r:id="rId3"/>
    <sheet name="その他(月別集計)" sheetId="4" r:id="rId4"/>
  </sheets>
  <definedNames>
    <definedName name="_xlnm.Print_Area" localSheetId="1">'アルミ(月別集計)'!$A$1:$S$55</definedName>
    <definedName name="_xlnm.Print_Area" localSheetId="3">'その他(月別集計)'!$A$1:$S$55</definedName>
    <definedName name="_xlnm.Print_Area" localSheetId="0">'ダイカスト合計(月別集計)'!$A$1:$S$54</definedName>
    <definedName name="_xlnm.Print_Area" localSheetId="2">'亜鉛(月別集計)'!$A$1:$S$55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1" i="4" l="1"/>
  <c r="C51" i="4"/>
  <c r="S51" i="5"/>
  <c r="R51" i="5"/>
  <c r="M51" i="5"/>
  <c r="L51" i="5"/>
  <c r="E51" i="5"/>
  <c r="D51" i="5"/>
  <c r="C51" i="5"/>
  <c r="I51" i="2"/>
  <c r="J51" i="2"/>
  <c r="L51" i="2"/>
  <c r="M51" i="2"/>
  <c r="O51" i="2"/>
  <c r="P51" i="2"/>
  <c r="R51" i="2"/>
  <c r="S51" i="2"/>
  <c r="G51" i="2"/>
  <c r="F51" i="2"/>
  <c r="E51" i="2"/>
  <c r="D51" i="2"/>
  <c r="C51" i="2"/>
  <c r="M52" i="1"/>
  <c r="L52" i="1"/>
  <c r="E52" i="1"/>
  <c r="D52" i="1"/>
  <c r="C52" i="1"/>
  <c r="C50" i="1" l="1"/>
  <c r="S50" i="5" l="1"/>
  <c r="R50" i="5"/>
  <c r="S32" i="5"/>
  <c r="R32" i="5"/>
  <c r="O50" i="2"/>
  <c r="E50" i="2"/>
  <c r="D50" i="4"/>
  <c r="C50" i="4"/>
  <c r="C52" i="4" s="1"/>
  <c r="M50" i="5"/>
  <c r="L50" i="5"/>
  <c r="E50" i="5"/>
  <c r="C50" i="5"/>
  <c r="C52" i="5" s="1"/>
  <c r="S50" i="2"/>
  <c r="R50" i="2"/>
  <c r="M50" i="1"/>
  <c r="M53" i="1" s="1"/>
  <c r="L50" i="1"/>
  <c r="E50" i="1"/>
  <c r="D50" i="1"/>
  <c r="D51" i="1" s="1"/>
  <c r="D50" i="5"/>
  <c r="D33" i="4"/>
  <c r="C33" i="4"/>
  <c r="D32" i="4"/>
  <c r="D35" i="4" s="1"/>
  <c r="C32" i="4"/>
  <c r="C35" i="4" s="1"/>
  <c r="D33" i="5"/>
  <c r="E33" i="5"/>
  <c r="L33" i="5"/>
  <c r="M33" i="5"/>
  <c r="C33" i="5"/>
  <c r="M32" i="5"/>
  <c r="D32" i="5"/>
  <c r="E32" i="5"/>
  <c r="L32" i="5"/>
  <c r="C32" i="5"/>
  <c r="L34" i="5" s="1"/>
  <c r="F33" i="2"/>
  <c r="F32" i="2"/>
  <c r="F35" i="2" s="1"/>
  <c r="S33" i="2"/>
  <c r="R33" i="2"/>
  <c r="R35" i="2" s="1"/>
  <c r="P33" i="2"/>
  <c r="O33" i="2"/>
  <c r="M33" i="2"/>
  <c r="L33" i="2"/>
  <c r="J33" i="2"/>
  <c r="I33" i="2"/>
  <c r="G33" i="2"/>
  <c r="E33" i="2"/>
  <c r="D33" i="2"/>
  <c r="C33" i="2"/>
  <c r="C35" i="2" s="1"/>
  <c r="S32" i="2"/>
  <c r="S35" i="2" s="1"/>
  <c r="R32" i="2"/>
  <c r="P32" i="2"/>
  <c r="P35" i="2" s="1"/>
  <c r="O32" i="2"/>
  <c r="O35" i="2" s="1"/>
  <c r="M32" i="2"/>
  <c r="M35" i="2" s="1"/>
  <c r="L32" i="2"/>
  <c r="L35" i="2" s="1"/>
  <c r="J32" i="2"/>
  <c r="J35" i="2" s="1"/>
  <c r="I32" i="2"/>
  <c r="G32" i="2"/>
  <c r="G35" i="2"/>
  <c r="E32" i="2"/>
  <c r="D32" i="2"/>
  <c r="C32" i="2"/>
  <c r="M34" i="1"/>
  <c r="M32" i="1"/>
  <c r="L34" i="1"/>
  <c r="L32" i="1"/>
  <c r="L33" i="1" s="1"/>
  <c r="C34" i="1"/>
  <c r="C35" i="1" s="1"/>
  <c r="E34" i="1"/>
  <c r="D34" i="1"/>
  <c r="E32" i="1"/>
  <c r="D32" i="1"/>
  <c r="D33" i="1" s="1"/>
  <c r="C32" i="1"/>
  <c r="C33" i="1" s="1"/>
  <c r="I35" i="2"/>
  <c r="E35" i="5" l="1"/>
  <c r="D35" i="2"/>
  <c r="R53" i="5"/>
  <c r="R52" i="5"/>
  <c r="M35" i="1"/>
  <c r="D35" i="1"/>
  <c r="M33" i="1"/>
  <c r="M34" i="5"/>
  <c r="M35" i="5"/>
  <c r="L35" i="5"/>
  <c r="E34" i="5"/>
  <c r="C35" i="5"/>
  <c r="E35" i="2"/>
  <c r="L35" i="1"/>
  <c r="E35" i="1"/>
  <c r="E52" i="5"/>
  <c r="S52" i="5"/>
  <c r="L53" i="5"/>
  <c r="E33" i="1"/>
  <c r="D53" i="4"/>
  <c r="C53" i="4"/>
  <c r="D53" i="5"/>
  <c r="D35" i="5"/>
  <c r="S53" i="2"/>
  <c r="E53" i="2"/>
  <c r="L53" i="1"/>
  <c r="E53" i="5"/>
  <c r="D53" i="1"/>
  <c r="E51" i="1"/>
  <c r="D52" i="4"/>
  <c r="C53" i="5"/>
  <c r="L52" i="5"/>
  <c r="R53" i="2"/>
  <c r="C53" i="1"/>
  <c r="S53" i="5"/>
  <c r="M53" i="5"/>
  <c r="M51" i="1"/>
  <c r="L51" i="1"/>
  <c r="E53" i="1"/>
  <c r="C51" i="1"/>
  <c r="M52" i="5"/>
  <c r="D52" i="5"/>
  <c r="P50" i="2"/>
  <c r="P53" i="2" s="1"/>
  <c r="O53" i="2"/>
  <c r="M50" i="2" l="1"/>
  <c r="L50" i="2"/>
  <c r="L53" i="2" l="1"/>
  <c r="M53" i="2"/>
  <c r="I50" i="2"/>
  <c r="J50" i="2"/>
  <c r="J53" i="2" l="1"/>
  <c r="I53" i="2"/>
  <c r="C50" i="2"/>
  <c r="C53" i="2" s="1"/>
  <c r="F50" i="2"/>
  <c r="D50" i="2"/>
  <c r="G50" i="2"/>
  <c r="C52" i="2" l="1"/>
  <c r="G53" i="2"/>
  <c r="G52" i="2"/>
  <c r="D52" i="2"/>
  <c r="D53" i="2"/>
  <c r="S52" i="2"/>
  <c r="P52" i="2"/>
  <c r="M52" i="2"/>
  <c r="F53" i="2"/>
  <c r="F52" i="2"/>
  <c r="O52" i="2"/>
  <c r="E52" i="2"/>
  <c r="R52" i="2"/>
  <c r="L52" i="2"/>
  <c r="I52" i="2"/>
  <c r="J52" i="2"/>
</calcChain>
</file>

<file path=xl/sharedStrings.xml><?xml version="1.0" encoding="utf-8"?>
<sst xmlns="http://schemas.openxmlformats.org/spreadsheetml/2006/main" count="294" uniqueCount="152">
  <si>
    <t>　</t>
    <phoneticPr fontId="2"/>
  </si>
  <si>
    <t>　</t>
    <phoneticPr fontId="2"/>
  </si>
  <si>
    <t>　</t>
    <phoneticPr fontId="2"/>
  </si>
  <si>
    <t>　</t>
    <phoneticPr fontId="2"/>
  </si>
  <si>
    <t>Production statistics of die casting（Monthly report）</t>
    <phoneticPr fontId="2"/>
  </si>
  <si>
    <t>Production statistics of die casting（Monthly report）</t>
    <phoneticPr fontId="2"/>
  </si>
  <si>
    <t>Feb.　</t>
    <phoneticPr fontId="2"/>
  </si>
  <si>
    <t>Feb.　</t>
    <phoneticPr fontId="2"/>
  </si>
  <si>
    <t>Mar.　</t>
    <phoneticPr fontId="2"/>
  </si>
  <si>
    <t>Mar.　</t>
    <phoneticPr fontId="2"/>
  </si>
  <si>
    <t>Apr. 　</t>
    <phoneticPr fontId="2"/>
  </si>
  <si>
    <t>Apr. 　</t>
    <phoneticPr fontId="2"/>
  </si>
  <si>
    <t>May.　</t>
    <phoneticPr fontId="2"/>
  </si>
  <si>
    <t>May.　</t>
    <phoneticPr fontId="2"/>
  </si>
  <si>
    <t>Jun.　</t>
    <phoneticPr fontId="2"/>
  </si>
  <si>
    <t>Jun.　</t>
    <phoneticPr fontId="2"/>
  </si>
  <si>
    <t>Jul.　</t>
    <phoneticPr fontId="2"/>
  </si>
  <si>
    <t>Jul.　</t>
    <phoneticPr fontId="2"/>
  </si>
  <si>
    <t>Aug.　</t>
    <phoneticPr fontId="2"/>
  </si>
  <si>
    <t>Aug.　</t>
    <phoneticPr fontId="2"/>
  </si>
  <si>
    <t>Sep.　</t>
    <phoneticPr fontId="2"/>
  </si>
  <si>
    <t>Sep.　</t>
    <phoneticPr fontId="2"/>
  </si>
  <si>
    <t>Oct.　</t>
    <phoneticPr fontId="2"/>
  </si>
  <si>
    <t>Oct.　</t>
    <phoneticPr fontId="2"/>
  </si>
  <si>
    <t>Nov.　</t>
    <phoneticPr fontId="2"/>
  </si>
  <si>
    <t>Nov.　</t>
    <phoneticPr fontId="2"/>
  </si>
  <si>
    <t>Dec.　</t>
    <phoneticPr fontId="2"/>
  </si>
  <si>
    <t xml:space="preserve">     total</t>
    <phoneticPr fontId="2"/>
  </si>
  <si>
    <t xml:space="preserve">     total</t>
    <phoneticPr fontId="2"/>
  </si>
  <si>
    <t>Share　　％</t>
    <phoneticPr fontId="2"/>
  </si>
  <si>
    <t>Share　　％</t>
    <phoneticPr fontId="2"/>
  </si>
  <si>
    <t>Same period last year</t>
    <phoneticPr fontId="2"/>
  </si>
  <si>
    <t>Same period last year</t>
    <phoneticPr fontId="2"/>
  </si>
  <si>
    <t>Year over year  ％</t>
    <phoneticPr fontId="2"/>
  </si>
  <si>
    <t>Year over year  ％</t>
    <phoneticPr fontId="2"/>
  </si>
  <si>
    <t>＊Indicates self consumption, and is within the total quantity.</t>
    <phoneticPr fontId="2"/>
  </si>
  <si>
    <t>＊Indicates self consumption, and is within the total quantity.</t>
    <phoneticPr fontId="2"/>
  </si>
  <si>
    <t>１．Die castings</t>
    <phoneticPr fontId="2"/>
  </si>
  <si>
    <t>Dec.　</t>
    <phoneticPr fontId="2"/>
  </si>
  <si>
    <t>Japan Die Cast Association</t>
    <phoneticPr fontId="2"/>
  </si>
  <si>
    <t xml:space="preserve">Source of Document ： Monthly report by the Ministry of Economy, </t>
    <phoneticPr fontId="2"/>
  </si>
  <si>
    <t>Current Production Statistics Survey</t>
    <phoneticPr fontId="2"/>
  </si>
  <si>
    <t>　Total</t>
    <phoneticPr fontId="2"/>
  </si>
  <si>
    <t>＊Consumption</t>
    <phoneticPr fontId="2"/>
  </si>
  <si>
    <t>　　For general machinery</t>
    <phoneticPr fontId="2"/>
  </si>
  <si>
    <t>　　For general machinery</t>
    <phoneticPr fontId="2"/>
  </si>
  <si>
    <t>　For electrical machinery</t>
    <phoneticPr fontId="2"/>
  </si>
  <si>
    <t>　　　　　For automobiles</t>
    <phoneticPr fontId="2"/>
  </si>
  <si>
    <t>　 　　For motorcycles</t>
    <phoneticPr fontId="2"/>
  </si>
  <si>
    <t>　　　　　For others</t>
    <phoneticPr fontId="2"/>
  </si>
  <si>
    <t>　Ton</t>
    <phoneticPr fontId="2"/>
  </si>
  <si>
    <t>million yen</t>
    <phoneticPr fontId="2"/>
  </si>
  <si>
    <t>　　Ton</t>
    <phoneticPr fontId="2"/>
  </si>
  <si>
    <t>　Ton</t>
    <phoneticPr fontId="2"/>
  </si>
  <si>
    <t>　　Ton</t>
    <phoneticPr fontId="2"/>
  </si>
  <si>
    <t>million yen</t>
    <phoneticPr fontId="2"/>
  </si>
  <si>
    <t>　</t>
    <phoneticPr fontId="2"/>
  </si>
  <si>
    <t>Statistical classification None</t>
    <phoneticPr fontId="2"/>
  </si>
  <si>
    <r>
      <t>←</t>
    </r>
    <r>
      <rPr>
        <sz val="9"/>
        <rFont val="ＭＳ Ｐゴシック"/>
        <family val="3"/>
        <charset val="128"/>
      </rPr>
      <t>Total value of aluminum and zinc</t>
    </r>
    <phoneticPr fontId="2"/>
  </si>
  <si>
    <t>Statistical classification None</t>
    <phoneticPr fontId="2"/>
  </si>
  <si>
    <t>Statistical classification None</t>
    <phoneticPr fontId="2"/>
  </si>
  <si>
    <t>＊Indicates self consumption, and is within the total quantity.</t>
    <phoneticPr fontId="2"/>
  </si>
  <si>
    <t>Japan Die Cast Association</t>
    <phoneticPr fontId="2"/>
  </si>
  <si>
    <t xml:space="preserve">Source of Document ： Monthly report by the Ministry of Economy, </t>
    <phoneticPr fontId="2"/>
  </si>
  <si>
    <t>　　　　　　　Total</t>
    <phoneticPr fontId="2"/>
  </si>
  <si>
    <t>For electrical machinery</t>
    <phoneticPr fontId="2"/>
  </si>
  <si>
    <t>　　　For automobiles</t>
    <phoneticPr fontId="2"/>
  </si>
  <si>
    <t>　　 For motorcycles</t>
    <phoneticPr fontId="2"/>
  </si>
  <si>
    <t>Ton</t>
    <phoneticPr fontId="2"/>
  </si>
  <si>
    <t>　 　Ton</t>
    <phoneticPr fontId="2"/>
  </si>
  <si>
    <t xml:space="preserve"> 　　Ton</t>
    <phoneticPr fontId="2"/>
  </si>
  <si>
    <t>Current Production Statistics Survey</t>
    <phoneticPr fontId="2"/>
  </si>
  <si>
    <t>　　　　For others</t>
    <phoneticPr fontId="2"/>
  </si>
  <si>
    <t>million yen</t>
    <phoneticPr fontId="2"/>
  </si>
  <si>
    <t>Production statistics of die casting（Monthly report）</t>
    <phoneticPr fontId="2"/>
  </si>
  <si>
    <t>２．Aluminum alloy die castings</t>
    <phoneticPr fontId="2"/>
  </si>
  <si>
    <t>Mar.　</t>
    <phoneticPr fontId="2"/>
  </si>
  <si>
    <t>Apr. 　</t>
    <phoneticPr fontId="2"/>
  </si>
  <si>
    <t>Aug.　</t>
    <phoneticPr fontId="2"/>
  </si>
  <si>
    <t>Oct.　</t>
    <phoneticPr fontId="2"/>
  </si>
  <si>
    <t>Nov.　</t>
    <phoneticPr fontId="2"/>
  </si>
  <si>
    <t>Dec.　</t>
    <phoneticPr fontId="2"/>
  </si>
  <si>
    <t xml:space="preserve">     total</t>
    <phoneticPr fontId="2"/>
  </si>
  <si>
    <t>Same period last year</t>
    <phoneticPr fontId="2"/>
  </si>
  <si>
    <t>Share　　％</t>
    <phoneticPr fontId="2"/>
  </si>
  <si>
    <t>Year over year  ％</t>
    <phoneticPr fontId="2"/>
  </si>
  <si>
    <t>Mar.　</t>
    <phoneticPr fontId="2"/>
  </si>
  <si>
    <t>May.　</t>
    <phoneticPr fontId="2"/>
  </si>
  <si>
    <t>Sep.　</t>
    <phoneticPr fontId="2"/>
  </si>
  <si>
    <t>Oct.　</t>
    <phoneticPr fontId="2"/>
  </si>
  <si>
    <t>Dec.　</t>
    <phoneticPr fontId="2"/>
  </si>
  <si>
    <t>Same period last year</t>
    <phoneticPr fontId="2"/>
  </si>
  <si>
    <t>Share　　％</t>
    <phoneticPr fontId="2"/>
  </si>
  <si>
    <t>Year over year  ％</t>
    <phoneticPr fontId="2"/>
  </si>
  <si>
    <t>＊Total for monthly value are rounded off in each month and value for year total may not match.</t>
    <phoneticPr fontId="2"/>
  </si>
  <si>
    <t>Japan Die Cast Association</t>
    <phoneticPr fontId="2"/>
  </si>
  <si>
    <t xml:space="preserve">Source of Document ： Monthly report by the Ministry of Economy, </t>
    <phoneticPr fontId="2"/>
  </si>
  <si>
    <t>３．Zinc alloy die castings</t>
    <phoneticPr fontId="2"/>
  </si>
  <si>
    <t>Current Production Statistics Survey</t>
    <phoneticPr fontId="2"/>
  </si>
  <si>
    <t>　　　　　Total</t>
    <phoneticPr fontId="2"/>
  </si>
  <si>
    <t>＊Consumption</t>
    <phoneticPr fontId="2"/>
  </si>
  <si>
    <t>　For general machinery</t>
    <phoneticPr fontId="2"/>
  </si>
  <si>
    <t>　For general machinery</t>
    <phoneticPr fontId="2"/>
  </si>
  <si>
    <t>For electrical machinery</t>
    <phoneticPr fontId="2"/>
  </si>
  <si>
    <t>　　　For automobiles</t>
    <phoneticPr fontId="2"/>
  </si>
  <si>
    <t>　　　For motorcycles</t>
    <phoneticPr fontId="2"/>
  </si>
  <si>
    <t>　　　　For others</t>
    <phoneticPr fontId="2"/>
  </si>
  <si>
    <t>　　Ton</t>
    <phoneticPr fontId="2"/>
  </si>
  <si>
    <t>million yen</t>
    <phoneticPr fontId="2"/>
  </si>
  <si>
    <t>Ton</t>
    <phoneticPr fontId="2"/>
  </si>
  <si>
    <t>million yen</t>
    <phoneticPr fontId="2"/>
  </si>
  <si>
    <t>　　Ton</t>
    <phoneticPr fontId="2"/>
  </si>
  <si>
    <t>million yen</t>
    <phoneticPr fontId="2"/>
  </si>
  <si>
    <t>　</t>
    <phoneticPr fontId="2"/>
  </si>
  <si>
    <t>　　Ton</t>
    <phoneticPr fontId="2"/>
  </si>
  <si>
    <t>　　Ton</t>
    <phoneticPr fontId="2"/>
  </si>
  <si>
    <t>million yen</t>
    <phoneticPr fontId="2"/>
  </si>
  <si>
    <t>million yen</t>
    <phoneticPr fontId="2"/>
  </si>
  <si>
    <t>Apr. 　</t>
    <phoneticPr fontId="2"/>
  </si>
  <si>
    <t>Jul.　</t>
    <phoneticPr fontId="2"/>
  </si>
  <si>
    <t>Sep.　</t>
    <phoneticPr fontId="2"/>
  </si>
  <si>
    <t>Nov.　</t>
    <phoneticPr fontId="2"/>
  </si>
  <si>
    <t>Dec.　</t>
    <phoneticPr fontId="2"/>
  </si>
  <si>
    <t>Year over year  ％</t>
    <phoneticPr fontId="2"/>
  </si>
  <si>
    <t>May.　</t>
    <phoneticPr fontId="2"/>
  </si>
  <si>
    <t>Aug.　</t>
    <phoneticPr fontId="2"/>
  </si>
  <si>
    <t>Oct.　</t>
    <phoneticPr fontId="2"/>
  </si>
  <si>
    <t>Statistical classification None</t>
    <phoneticPr fontId="2"/>
  </si>
  <si>
    <t>４．Other die casting</t>
    <phoneticPr fontId="2"/>
  </si>
  <si>
    <t>For electrical machinery</t>
    <phoneticPr fontId="2"/>
  </si>
  <si>
    <t>　　For motorcycles</t>
    <phoneticPr fontId="2"/>
  </si>
  <si>
    <t>Japan Die Cast Association</t>
    <phoneticPr fontId="2"/>
  </si>
  <si>
    <t xml:space="preserve">Source of Document ： Monthly report by the Ministry of Economy, </t>
    <phoneticPr fontId="2"/>
  </si>
  <si>
    <t>Current Production Statistics Survey</t>
    <phoneticPr fontId="2"/>
  </si>
  <si>
    <t>　　　　　Total</t>
    <phoneticPr fontId="2"/>
  </si>
  <si>
    <t>＊Consumption</t>
    <phoneticPr fontId="2"/>
  </si>
  <si>
    <t>　　　For automobiles</t>
    <phoneticPr fontId="2"/>
  </si>
  <si>
    <t>　　　For others</t>
    <phoneticPr fontId="2"/>
  </si>
  <si>
    <t>　　Ton</t>
    <phoneticPr fontId="2"/>
  </si>
  <si>
    <t>million yen</t>
    <phoneticPr fontId="2"/>
  </si>
  <si>
    <t>Ton</t>
    <phoneticPr fontId="2"/>
  </si>
  <si>
    <t>　　Ton</t>
    <phoneticPr fontId="2"/>
  </si>
  <si>
    <t>million yen</t>
    <phoneticPr fontId="2"/>
  </si>
  <si>
    <t>May.　</t>
    <phoneticPr fontId="2"/>
  </si>
  <si>
    <t>Same period last year</t>
    <phoneticPr fontId="2"/>
  </si>
  <si>
    <t>Statistical classification None</t>
    <phoneticPr fontId="2"/>
  </si>
  <si>
    <t>Statistical classification None</t>
    <phoneticPr fontId="2"/>
  </si>
  <si>
    <t>Statistical classification None</t>
    <phoneticPr fontId="2"/>
  </si>
  <si>
    <t>　　Jan./2024</t>
    <phoneticPr fontId="2"/>
  </si>
  <si>
    <t>　　Jan./2025</t>
    <phoneticPr fontId="2"/>
  </si>
  <si>
    <t>Jan./2025</t>
    <phoneticPr fontId="2"/>
  </si>
  <si>
    <t>　　Jan./2026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</si>
</sst>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_);\(0\)"/>
    <numFmt numFmtId="177" formatCode="0.0%"/>
    <numFmt numFmtId="178" formatCode="#,##0_ "/>
    <numFmt numFmtId="179" formatCode="0.0"/>
    <numFmt numFmtId="180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55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rgb="FF000000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63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41" fontId="0" fillId="0" borderId="0" xfId="0" applyNumberFormat="1"/>
    <xf numFmtId="41" fontId="0" fillId="0" borderId="5" xfId="0" applyNumberFormat="1" applyBorder="1"/>
    <xf numFmtId="177" fontId="0" fillId="0" borderId="0" xfId="1" applyNumberFormat="1" applyFont="1" applyBorder="1"/>
    <xf numFmtId="177" fontId="0" fillId="0" borderId="0" xfId="0" applyNumberFormat="1"/>
    <xf numFmtId="177" fontId="0" fillId="0" borderId="5" xfId="1" applyNumberFormat="1" applyFont="1" applyBorder="1"/>
    <xf numFmtId="177" fontId="0" fillId="0" borderId="5" xfId="0" applyNumberFormat="1" applyBorder="1"/>
    <xf numFmtId="0" fontId="0" fillId="0" borderId="6" xfId="0" applyBorder="1"/>
    <xf numFmtId="0" fontId="0" fillId="0" borderId="7" xfId="0" applyBorder="1"/>
    <xf numFmtId="177" fontId="0" fillId="0" borderId="7" xfId="0" applyNumberFormat="1" applyBorder="1"/>
    <xf numFmtId="177" fontId="0" fillId="0" borderId="8" xfId="0" applyNumberFormat="1" applyBorder="1"/>
    <xf numFmtId="0" fontId="4" fillId="0" borderId="7" xfId="0" applyFont="1" applyBorder="1"/>
    <xf numFmtId="0" fontId="0" fillId="0" borderId="9" xfId="0" applyBorder="1"/>
    <xf numFmtId="41" fontId="0" fillId="0" borderId="10" xfId="0" applyNumberFormat="1" applyBorder="1"/>
    <xf numFmtId="0" fontId="0" fillId="0" borderId="10" xfId="0" applyBorder="1"/>
    <xf numFmtId="177" fontId="0" fillId="0" borderId="10" xfId="0" applyNumberFormat="1" applyBorder="1"/>
    <xf numFmtId="0" fontId="0" fillId="0" borderId="1" xfId="0" applyBorder="1" applyAlignment="1">
      <alignment horizontal="right"/>
    </xf>
    <xf numFmtId="176" fontId="0" fillId="0" borderId="2" xfId="0" applyNumberFormat="1" applyBorder="1"/>
    <xf numFmtId="177" fontId="0" fillId="0" borderId="4" xfId="1" applyNumberFormat="1" applyFont="1" applyBorder="1"/>
    <xf numFmtId="41" fontId="0" fillId="0" borderId="0" xfId="0" applyNumberFormat="1" applyProtection="1">
      <protection locked="0"/>
    </xf>
    <xf numFmtId="41" fontId="0" fillId="0" borderId="5" xfId="0" applyNumberFormat="1" applyBorder="1" applyProtection="1">
      <protection locked="0"/>
    </xf>
    <xf numFmtId="41" fontId="0" fillId="0" borderId="10" xfId="0" applyNumberFormat="1" applyBorder="1" applyProtection="1">
      <protection locked="0"/>
    </xf>
    <xf numFmtId="0" fontId="0" fillId="2" borderId="4" xfId="0" applyFill="1" applyBorder="1"/>
    <xf numFmtId="0" fontId="0" fillId="2" borderId="0" xfId="0" applyFill="1"/>
    <xf numFmtId="41" fontId="0" fillId="2" borderId="0" xfId="0" applyNumberFormat="1" applyFill="1"/>
    <xf numFmtId="41" fontId="0" fillId="2" borderId="5" xfId="0" applyNumberFormat="1" applyFill="1" applyBorder="1"/>
    <xf numFmtId="41" fontId="0" fillId="2" borderId="10" xfId="0" applyNumberFormat="1" applyFill="1" applyBorder="1"/>
    <xf numFmtId="177" fontId="0" fillId="2" borderId="0" xfId="1" applyNumberFormat="1" applyFont="1" applyFill="1" applyBorder="1"/>
    <xf numFmtId="177" fontId="0" fillId="2" borderId="5" xfId="1" applyNumberFormat="1" applyFont="1" applyFill="1" applyBorder="1"/>
    <xf numFmtId="177" fontId="0" fillId="2" borderId="10" xfId="0" applyNumberFormat="1" applyFill="1" applyBorder="1"/>
    <xf numFmtId="177" fontId="0" fillId="2" borderId="0" xfId="0" applyNumberFormat="1" applyFill="1"/>
    <xf numFmtId="177" fontId="0" fillId="2" borderId="10" xfId="1" applyNumberFormat="1" applyFont="1" applyFill="1" applyBorder="1"/>
    <xf numFmtId="0" fontId="0" fillId="0" borderId="4" xfId="0" applyBorder="1" applyAlignment="1">
      <alignment horizontal="right"/>
    </xf>
    <xf numFmtId="41" fontId="0" fillId="0" borderId="0" xfId="0" applyNumberFormat="1" applyAlignment="1">
      <alignment horizontal="right"/>
    </xf>
    <xf numFmtId="41" fontId="6" fillId="0" borderId="0" xfId="0" applyNumberFormat="1" applyFont="1"/>
    <xf numFmtId="0" fontId="0" fillId="0" borderId="5" xfId="0" applyBorder="1" applyAlignment="1">
      <alignment horizontal="right"/>
    </xf>
    <xf numFmtId="41" fontId="0" fillId="0" borderId="5" xfId="0" applyNumberFormat="1" applyBorder="1" applyAlignment="1">
      <alignment horizontal="right"/>
    </xf>
    <xf numFmtId="41" fontId="6" fillId="0" borderId="10" xfId="0" applyNumberFormat="1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left" shrinkToFit="1"/>
    </xf>
    <xf numFmtId="178" fontId="0" fillId="0" borderId="0" xfId="0" applyNumberFormat="1" applyAlignment="1">
      <alignment horizontal="left" shrinkToFit="1"/>
    </xf>
    <xf numFmtId="178" fontId="0" fillId="0" borderId="0" xfId="0" applyNumberFormat="1" applyAlignment="1">
      <alignment horizontal="right"/>
    </xf>
    <xf numFmtId="178" fontId="0" fillId="0" borderId="0" xfId="0" applyNumberFormat="1"/>
    <xf numFmtId="41" fontId="1" fillId="2" borderId="0" xfId="0" applyNumberFormat="1" applyFont="1" applyFill="1"/>
    <xf numFmtId="41" fontId="1" fillId="2" borderId="5" xfId="0" applyNumberFormat="1" applyFont="1" applyFill="1" applyBorder="1"/>
    <xf numFmtId="177" fontId="1" fillId="2" borderId="0" xfId="1" applyNumberFormat="1" applyFont="1" applyFill="1" applyBorder="1"/>
    <xf numFmtId="177" fontId="1" fillId="2" borderId="5" xfId="1" applyNumberFormat="1" applyFont="1" applyFill="1" applyBorder="1"/>
    <xf numFmtId="177" fontId="1" fillId="0" borderId="7" xfId="0" applyNumberFormat="1" applyFont="1" applyBorder="1"/>
    <xf numFmtId="0" fontId="0" fillId="0" borderId="0" xfId="0" applyAlignment="1" applyProtection="1">
      <alignment horizontal="center"/>
      <protection locked="0"/>
    </xf>
    <xf numFmtId="177" fontId="7" fillId="0" borderId="0" xfId="1" applyNumberFormat="1" applyFont="1" applyBorder="1"/>
    <xf numFmtId="177" fontId="7" fillId="0" borderId="5" xfId="1" applyNumberFormat="1" applyFont="1" applyBorder="1"/>
    <xf numFmtId="0" fontId="7" fillId="0" borderId="0" xfId="0" applyFont="1"/>
    <xf numFmtId="177" fontId="7" fillId="0" borderId="7" xfId="0" applyNumberFormat="1" applyFont="1" applyBorder="1"/>
    <xf numFmtId="177" fontId="7" fillId="0" borderId="8" xfId="0" applyNumberFormat="1" applyFont="1" applyBorder="1"/>
    <xf numFmtId="177" fontId="7" fillId="0" borderId="11" xfId="0" applyNumberFormat="1" applyFont="1" applyBorder="1"/>
    <xf numFmtId="41" fontId="8" fillId="2" borderId="0" xfId="0" applyNumberFormat="1" applyFont="1" applyFill="1"/>
    <xf numFmtId="41" fontId="8" fillId="2" borderId="5" xfId="0" applyNumberFormat="1" applyFont="1" applyFill="1" applyBorder="1"/>
    <xf numFmtId="41" fontId="7" fillId="0" borderId="0" xfId="0" applyNumberFormat="1" applyFont="1"/>
    <xf numFmtId="41" fontId="7" fillId="0" borderId="5" xfId="0" applyNumberFormat="1" applyFont="1" applyBorder="1"/>
    <xf numFmtId="41" fontId="7" fillId="0" borderId="10" xfId="0" applyNumberFormat="1" applyFont="1" applyBorder="1"/>
    <xf numFmtId="177" fontId="7" fillId="2" borderId="0" xfId="1" applyNumberFormat="1" applyFont="1" applyFill="1" applyBorder="1"/>
    <xf numFmtId="177" fontId="7" fillId="2" borderId="5" xfId="1" applyNumberFormat="1" applyFont="1" applyFill="1" applyBorder="1"/>
    <xf numFmtId="177" fontId="7" fillId="2" borderId="10" xfId="1" applyNumberFormat="1" applyFont="1" applyFill="1" applyBorder="1"/>
    <xf numFmtId="0" fontId="7" fillId="2" borderId="0" xfId="0" applyFont="1" applyFill="1"/>
    <xf numFmtId="177" fontId="1" fillId="0" borderId="0" xfId="1" applyNumberFormat="1" applyFont="1" applyBorder="1"/>
    <xf numFmtId="177" fontId="1" fillId="0" borderId="5" xfId="1" applyNumberFormat="1" applyFont="1" applyBorder="1"/>
    <xf numFmtId="177" fontId="1" fillId="0" borderId="10" xfId="1" applyNumberFormat="1" applyFont="1" applyBorder="1"/>
    <xf numFmtId="177" fontId="0" fillId="0" borderId="11" xfId="0" applyNumberFormat="1" applyBorder="1"/>
    <xf numFmtId="0" fontId="0" fillId="3" borderId="4" xfId="0" applyFill="1" applyBorder="1" applyAlignment="1">
      <alignment horizontal="right"/>
    </xf>
    <xf numFmtId="176" fontId="0" fillId="3" borderId="0" xfId="0" applyNumberFormat="1" applyFill="1" applyAlignment="1">
      <alignment horizontal="center"/>
    </xf>
    <xf numFmtId="41" fontId="0" fillId="3" borderId="0" xfId="0" applyNumberFormat="1" applyFill="1"/>
    <xf numFmtId="41" fontId="0" fillId="3" borderId="5" xfId="0" applyNumberFormat="1" applyFill="1" applyBorder="1"/>
    <xf numFmtId="41" fontId="0" fillId="3" borderId="10" xfId="0" applyNumberFormat="1" applyFill="1" applyBorder="1"/>
    <xf numFmtId="0" fontId="0" fillId="3" borderId="0" xfId="0" applyFill="1"/>
    <xf numFmtId="0" fontId="0" fillId="3" borderId="0" xfId="0" applyFill="1" applyAlignment="1" applyProtection="1">
      <alignment horizontal="center"/>
      <protection locked="0"/>
    </xf>
    <xf numFmtId="41" fontId="0" fillId="3" borderId="0" xfId="0" applyNumberFormat="1" applyFill="1" applyAlignment="1">
      <alignment shrinkToFit="1"/>
    </xf>
    <xf numFmtId="41" fontId="0" fillId="3" borderId="0" xfId="0" applyNumberFormat="1" applyFill="1" applyAlignment="1">
      <alignment horizontal="right"/>
    </xf>
    <xf numFmtId="41" fontId="0" fillId="3" borderId="5" xfId="0" applyNumberFormat="1" applyFill="1" applyBorder="1" applyAlignment="1">
      <alignment horizontal="right"/>
    </xf>
    <xf numFmtId="0" fontId="0" fillId="3" borderId="0" xfId="0" applyFill="1" applyAlignment="1">
      <alignment horizontal="left" shrinkToFit="1"/>
    </xf>
    <xf numFmtId="41" fontId="0" fillId="3" borderId="0" xfId="0" applyNumberFormat="1" applyFill="1" applyProtection="1">
      <protection locked="0"/>
    </xf>
    <xf numFmtId="41" fontId="0" fillId="3" borderId="5" xfId="0" applyNumberFormat="1" applyFill="1" applyBorder="1" applyProtection="1">
      <protection locked="0"/>
    </xf>
    <xf numFmtId="0" fontId="0" fillId="3" borderId="0" xfId="0" applyFill="1" applyAlignment="1">
      <alignment horizontal="center"/>
    </xf>
    <xf numFmtId="41" fontId="0" fillId="3" borderId="0" xfId="0" applyNumberFormat="1" applyFill="1" applyAlignment="1">
      <alignment horizontal="left" shrinkToFit="1"/>
    </xf>
    <xf numFmtId="0" fontId="0" fillId="3" borderId="0" xfId="0" applyFill="1" applyAlignment="1">
      <alignment horizontal="right"/>
    </xf>
    <xf numFmtId="0" fontId="0" fillId="3" borderId="5" xfId="0" applyFill="1" applyBorder="1" applyAlignment="1">
      <alignment horizontal="right"/>
    </xf>
    <xf numFmtId="176" fontId="0" fillId="0" borderId="0" xfId="0" applyNumberFormat="1" applyAlignment="1">
      <alignment horizontal="center"/>
    </xf>
    <xf numFmtId="178" fontId="0" fillId="0" borderId="0" xfId="0" applyNumberFormat="1" applyProtection="1">
      <protection locked="0"/>
    </xf>
    <xf numFmtId="178" fontId="0" fillId="0" borderId="5" xfId="0" applyNumberFormat="1" applyBorder="1" applyProtection="1">
      <protection locked="0"/>
    </xf>
    <xf numFmtId="178" fontId="0" fillId="0" borderId="10" xfId="0" applyNumberFormat="1" applyBorder="1" applyProtection="1">
      <protection locked="0"/>
    </xf>
    <xf numFmtId="0" fontId="0" fillId="0" borderId="0" xfId="0" applyProtection="1">
      <protection locked="0"/>
    </xf>
    <xf numFmtId="178" fontId="0" fillId="0" borderId="10" xfId="0" applyNumberFormat="1" applyBorder="1"/>
    <xf numFmtId="178" fontId="0" fillId="0" borderId="5" xfId="0" applyNumberFormat="1" applyBorder="1"/>
    <xf numFmtId="178" fontId="0" fillId="3" borderId="0" xfId="0" applyNumberFormat="1" applyFill="1"/>
    <xf numFmtId="178" fontId="0" fillId="3" borderId="10" xfId="0" applyNumberFormat="1" applyFill="1" applyBorder="1"/>
    <xf numFmtId="178" fontId="0" fillId="3" borderId="5" xfId="0" applyNumberFormat="1" applyFill="1" applyBorder="1"/>
    <xf numFmtId="41" fontId="0" fillId="3" borderId="10" xfId="0" applyNumberFormat="1" applyFill="1" applyBorder="1" applyProtection="1">
      <protection locked="0"/>
    </xf>
    <xf numFmtId="176" fontId="0" fillId="0" borderId="0" xfId="0" applyNumberFormat="1"/>
    <xf numFmtId="41" fontId="0" fillId="0" borderId="0" xfId="0" applyNumberFormat="1" applyAlignment="1">
      <alignment shrinkToFit="1"/>
    </xf>
    <xf numFmtId="176" fontId="0" fillId="3" borderId="0" xfId="0" applyNumberFormat="1" applyFill="1"/>
    <xf numFmtId="0" fontId="0" fillId="3" borderId="5" xfId="0" applyFill="1" applyBorder="1"/>
    <xf numFmtId="0" fontId="0" fillId="0" borderId="10" xfId="0" applyBorder="1" applyAlignment="1">
      <alignment horizontal="left" shrinkToFit="1"/>
    </xf>
    <xf numFmtId="0" fontId="0" fillId="0" borderId="4" xfId="0" applyBorder="1" applyAlignment="1">
      <alignment horizontal="left" shrinkToFit="1"/>
    </xf>
    <xf numFmtId="41" fontId="0" fillId="3" borderId="10" xfId="0" applyNumberFormat="1" applyFill="1" applyBorder="1" applyAlignment="1">
      <alignment shrinkToFit="1"/>
    </xf>
    <xf numFmtId="41" fontId="0" fillId="3" borderId="0" xfId="0" applyNumberFormat="1" applyFill="1" applyAlignment="1">
      <alignment horizontal="right" shrinkToFit="1"/>
    </xf>
    <xf numFmtId="41" fontId="0" fillId="3" borderId="5" xfId="0" applyNumberFormat="1" applyFill="1" applyBorder="1" applyAlignment="1">
      <alignment horizontal="right" shrinkToFit="1"/>
    </xf>
    <xf numFmtId="0" fontId="0" fillId="3" borderId="10" xfId="0" applyFill="1" applyBorder="1" applyAlignment="1">
      <alignment horizontal="left" shrinkToFit="1"/>
    </xf>
    <xf numFmtId="0" fontId="0" fillId="3" borderId="10" xfId="0" applyFill="1" applyBorder="1"/>
    <xf numFmtId="0" fontId="6" fillId="3" borderId="10" xfId="0" applyFont="1" applyFill="1" applyBorder="1" applyAlignment="1">
      <alignment horizontal="left" shrinkToFit="1"/>
    </xf>
    <xf numFmtId="179" fontId="0" fillId="0" borderId="0" xfId="0" applyNumberFormat="1"/>
    <xf numFmtId="41" fontId="6" fillId="3" borderId="10" xfId="0" applyNumberFormat="1" applyFont="1" applyFill="1" applyBorder="1"/>
    <xf numFmtId="41" fontId="6" fillId="3" borderId="0" xfId="0" applyNumberFormat="1" applyFont="1" applyFill="1"/>
    <xf numFmtId="0" fontId="5" fillId="0" borderId="0" xfId="0" applyFont="1"/>
    <xf numFmtId="0" fontId="4" fillId="0" borderId="7" xfId="0" applyFont="1" applyBorder="1" applyAlignment="1">
      <alignment wrapText="1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0" borderId="0" xfId="0" applyFont="1"/>
    <xf numFmtId="0" fontId="5" fillId="0" borderId="9" xfId="0" applyFont="1" applyBorder="1"/>
    <xf numFmtId="0" fontId="0" fillId="0" borderId="7" xfId="0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4" borderId="4" xfId="0" applyFill="1" applyBorder="1" applyAlignment="1">
      <alignment horizontal="right"/>
    </xf>
    <xf numFmtId="0" fontId="0" fillId="4" borderId="0" xfId="0" applyFill="1" applyAlignment="1" applyProtection="1">
      <alignment horizontal="center"/>
      <protection locked="0"/>
    </xf>
    <xf numFmtId="41" fontId="0" fillId="4" borderId="0" xfId="0" applyNumberFormat="1" applyFill="1"/>
    <xf numFmtId="41" fontId="0" fillId="4" borderId="5" xfId="0" applyNumberFormat="1" applyFill="1" applyBorder="1"/>
    <xf numFmtId="41" fontId="0" fillId="4" borderId="10" xfId="0" applyNumberFormat="1" applyFill="1" applyBorder="1"/>
    <xf numFmtId="0" fontId="0" fillId="3" borderId="6" xfId="0" applyFill="1" applyBorder="1" applyAlignment="1">
      <alignment horizontal="right"/>
    </xf>
    <xf numFmtId="0" fontId="0" fillId="3" borderId="7" xfId="0" applyFill="1" applyBorder="1" applyAlignment="1" applyProtection="1">
      <alignment horizontal="center"/>
      <protection locked="0"/>
    </xf>
    <xf numFmtId="41" fontId="0" fillId="3" borderId="7" xfId="0" applyNumberFormat="1" applyFill="1" applyBorder="1"/>
    <xf numFmtId="41" fontId="0" fillId="3" borderId="8" xfId="0" applyNumberFormat="1" applyFill="1" applyBorder="1"/>
    <xf numFmtId="41" fontId="0" fillId="3" borderId="11" xfId="0" applyNumberFormat="1" applyFill="1" applyBorder="1"/>
    <xf numFmtId="0" fontId="0" fillId="4" borderId="0" xfId="0" applyFill="1"/>
    <xf numFmtId="0" fontId="0" fillId="3" borderId="7" xfId="0" applyFill="1" applyBorder="1"/>
    <xf numFmtId="0" fontId="0" fillId="4" borderId="5" xfId="0" applyFill="1" applyBorder="1"/>
    <xf numFmtId="0" fontId="0" fillId="3" borderId="8" xfId="0" applyFill="1" applyBorder="1"/>
    <xf numFmtId="41" fontId="0" fillId="5" borderId="0" xfId="0" applyNumberFormat="1" applyFill="1"/>
    <xf numFmtId="41" fontId="0" fillId="5" borderId="5" xfId="0" applyNumberFormat="1" applyFill="1" applyBorder="1"/>
    <xf numFmtId="41" fontId="0" fillId="0" borderId="0" xfId="0" applyNumberFormat="1" applyAlignment="1">
      <alignment vertical="center"/>
    </xf>
    <xf numFmtId="177" fontId="1" fillId="0" borderId="11" xfId="0" applyNumberFormat="1" applyFont="1" applyBorder="1"/>
    <xf numFmtId="41" fontId="1" fillId="2" borderId="4" xfId="0" applyNumberFormat="1" applyFont="1" applyFill="1" applyBorder="1"/>
    <xf numFmtId="41" fontId="0" fillId="0" borderId="4" xfId="0" applyNumberFormat="1" applyBorder="1"/>
    <xf numFmtId="180" fontId="0" fillId="3" borderId="0" xfId="0" applyNumberFormat="1" applyFill="1"/>
    <xf numFmtId="180" fontId="0" fillId="3" borderId="10" xfId="0" applyNumberFormat="1" applyFill="1" applyBorder="1"/>
    <xf numFmtId="180" fontId="0" fillId="5" borderId="0" xfId="0" applyNumberFormat="1" applyFill="1" applyAlignment="1">
      <alignment horizontal="right" shrinkToFit="1"/>
    </xf>
    <xf numFmtId="180" fontId="0" fillId="5" borderId="5" xfId="0" applyNumberFormat="1" applyFill="1" applyBorder="1" applyAlignment="1">
      <alignment horizontal="right"/>
    </xf>
    <xf numFmtId="180" fontId="0" fillId="0" borderId="0" xfId="0" applyNumberFormat="1"/>
    <xf numFmtId="180" fontId="0" fillId="4" borderId="0" xfId="0" applyNumberFormat="1" applyFill="1"/>
    <xf numFmtId="180" fontId="0" fillId="0" borderId="10" xfId="0" applyNumberFormat="1" applyBorder="1"/>
    <xf numFmtId="180" fontId="0" fillId="0" borderId="5" xfId="0" applyNumberFormat="1" applyBorder="1"/>
    <xf numFmtId="180" fontId="0" fillId="5" borderId="0" xfId="0" applyNumberFormat="1" applyFill="1"/>
    <xf numFmtId="180" fontId="0" fillId="5" borderId="5" xfId="0" applyNumberFormat="1" applyFill="1" applyBorder="1"/>
    <xf numFmtId="0" fontId="0" fillId="3" borderId="4" xfId="0" applyFill="1" applyBorder="1" applyAlignment="1">
      <alignment horizontal="center" shrinkToFit="1"/>
    </xf>
    <xf numFmtId="0" fontId="0" fillId="3" borderId="0" xfId="0" applyFill="1" applyAlignment="1">
      <alignment horizontal="center" shrinkToFit="1"/>
    </xf>
    <xf numFmtId="0" fontId="0" fillId="3" borderId="5" xfId="0" applyFill="1" applyBorder="1" applyAlignment="1">
      <alignment horizontal="center" shrinkToFi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80" fontId="0" fillId="3" borderId="0" xfId="0" applyNumberFormat="1" applyFill="1" applyAlignment="1">
      <alignment horizontal="center" shrinkToFit="1"/>
    </xf>
  </cellXfs>
  <cellStyles count="2">
    <cellStyle name="パーセント" xfId="1" builtinId="5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S80"/>
  <sheetViews>
    <sheetView tabSelected="1" view="pageBreakPreview" topLeftCell="A12" zoomScale="83" zoomScaleNormal="100" zoomScaleSheetLayoutView="83" workbookViewId="0">
      <selection activeCell="C52" sqref="C52:M52"/>
    </sheetView>
  </sheetViews>
  <sheetFormatPr defaultRowHeight="13.2" x14ac:dyDescent="0.2"/>
  <cols>
    <col min="1" max="1" width="13.44140625" customWidth="1"/>
    <col min="2" max="2" width="5.88671875" customWidth="1"/>
    <col min="3" max="3" width="10.77734375" customWidth="1"/>
    <col min="4" max="5" width="9.109375" bestFit="1" customWidth="1"/>
    <col min="7" max="7" width="8.88671875" customWidth="1"/>
    <col min="8" max="8" width="6.21875" customWidth="1"/>
    <col min="9" max="10" width="8.88671875" customWidth="1"/>
    <col min="11" max="11" width="6.21875" customWidth="1"/>
    <col min="12" max="12" width="12.77734375" bestFit="1" customWidth="1"/>
    <col min="13" max="13" width="9.44140625" bestFit="1" customWidth="1"/>
    <col min="14" max="14" width="6.21875" customWidth="1"/>
    <col min="17" max="17" width="6.21875" customWidth="1"/>
    <col min="19" max="19" width="10.77734375" customWidth="1"/>
  </cols>
  <sheetData>
    <row r="1" spans="1:19" ht="16.2" x14ac:dyDescent="0.2">
      <c r="A1" s="1" t="s">
        <v>5</v>
      </c>
      <c r="N1" t="s">
        <v>39</v>
      </c>
    </row>
    <row r="2" spans="1:19" x14ac:dyDescent="0.2">
      <c r="N2" s="121" t="s">
        <v>40</v>
      </c>
    </row>
    <row r="3" spans="1:19" x14ac:dyDescent="0.2">
      <c r="A3" t="s">
        <v>37</v>
      </c>
      <c r="N3" s="121" t="s">
        <v>41</v>
      </c>
    </row>
    <row r="4" spans="1:19" x14ac:dyDescent="0.2">
      <c r="A4" s="2"/>
      <c r="B4" s="3"/>
      <c r="C4" s="160" t="s">
        <v>42</v>
      </c>
      <c r="D4" s="161"/>
      <c r="E4" s="122" t="s">
        <v>43</v>
      </c>
      <c r="F4" s="3" t="s">
        <v>45</v>
      </c>
      <c r="G4" s="3"/>
      <c r="H4" s="3"/>
      <c r="I4" s="3" t="s">
        <v>46</v>
      </c>
      <c r="J4" s="3"/>
      <c r="K4" s="3"/>
      <c r="L4" s="3" t="s">
        <v>47</v>
      </c>
      <c r="M4" s="3"/>
      <c r="N4" s="3"/>
      <c r="O4" s="3" t="s">
        <v>48</v>
      </c>
      <c r="P4" s="3"/>
      <c r="Q4" s="3"/>
      <c r="R4" s="3" t="s">
        <v>49</v>
      </c>
      <c r="S4" s="4"/>
    </row>
    <row r="5" spans="1:19" x14ac:dyDescent="0.2">
      <c r="A5" s="13"/>
      <c r="B5" s="118"/>
      <c r="C5" s="123" t="s">
        <v>53</v>
      </c>
      <c r="D5" s="124" t="s">
        <v>55</v>
      </c>
      <c r="E5" s="125" t="s">
        <v>53</v>
      </c>
      <c r="F5" s="123" t="s">
        <v>54</v>
      </c>
      <c r="G5" s="126" t="s">
        <v>55</v>
      </c>
      <c r="H5" s="14"/>
      <c r="I5" s="123" t="s">
        <v>54</v>
      </c>
      <c r="J5" s="126" t="s">
        <v>55</v>
      </c>
      <c r="K5" s="14" t="s">
        <v>56</v>
      </c>
      <c r="L5" s="123" t="s">
        <v>54</v>
      </c>
      <c r="M5" s="126" t="s">
        <v>55</v>
      </c>
      <c r="N5" s="14" t="s">
        <v>56</v>
      </c>
      <c r="O5" s="123" t="s">
        <v>54</v>
      </c>
      <c r="P5" s="126" t="s">
        <v>55</v>
      </c>
      <c r="Q5" s="14"/>
      <c r="R5" s="123" t="s">
        <v>52</v>
      </c>
      <c r="S5" s="124" t="s">
        <v>55</v>
      </c>
    </row>
    <row r="6" spans="1:19" x14ac:dyDescent="0.2">
      <c r="A6" s="38">
        <v>2013</v>
      </c>
      <c r="B6" s="91"/>
      <c r="C6" s="7">
        <v>984842</v>
      </c>
      <c r="D6" s="8">
        <v>568674</v>
      </c>
      <c r="E6" s="19">
        <v>318326</v>
      </c>
      <c r="F6" s="40"/>
      <c r="G6" s="7"/>
      <c r="H6" s="7"/>
      <c r="I6" s="40"/>
      <c r="J6" s="7"/>
      <c r="K6" s="7"/>
      <c r="L6" s="7">
        <v>864456</v>
      </c>
      <c r="M6" s="7">
        <v>473552</v>
      </c>
      <c r="N6" s="7"/>
      <c r="O6" s="7"/>
      <c r="P6" s="7"/>
      <c r="Q6" s="7"/>
      <c r="R6" s="40"/>
      <c r="S6" s="8"/>
    </row>
    <row r="7" spans="1:19" x14ac:dyDescent="0.2">
      <c r="A7" s="74">
        <v>2014</v>
      </c>
      <c r="B7" s="75"/>
      <c r="C7" s="76">
        <v>1001099</v>
      </c>
      <c r="D7" s="77">
        <v>587431</v>
      </c>
      <c r="E7" s="78">
        <v>326224</v>
      </c>
      <c r="F7" s="76"/>
      <c r="G7" s="76"/>
      <c r="H7" s="76"/>
      <c r="I7" s="76"/>
      <c r="J7" s="76"/>
      <c r="K7" s="76"/>
      <c r="L7" s="76">
        <v>881299</v>
      </c>
      <c r="M7" s="76">
        <v>491586</v>
      </c>
      <c r="N7" s="76"/>
      <c r="O7" s="76"/>
      <c r="P7" s="76"/>
      <c r="Q7" s="76"/>
      <c r="R7" s="76"/>
      <c r="S7" s="77"/>
    </row>
    <row r="8" spans="1:19" x14ac:dyDescent="0.2">
      <c r="A8" s="38">
        <v>2015</v>
      </c>
      <c r="B8" s="91"/>
      <c r="C8" s="7">
        <v>977481</v>
      </c>
      <c r="D8" s="8">
        <v>584814</v>
      </c>
      <c r="E8" s="19">
        <v>310885</v>
      </c>
      <c r="F8" s="103"/>
      <c r="G8" s="7"/>
      <c r="H8" s="7"/>
      <c r="I8" s="103"/>
      <c r="J8" s="7"/>
      <c r="K8" s="7"/>
      <c r="L8" s="7">
        <v>860253</v>
      </c>
      <c r="M8" s="7">
        <v>488010</v>
      </c>
      <c r="N8" s="7"/>
      <c r="O8" s="7"/>
      <c r="P8" s="7"/>
      <c r="Q8" s="7"/>
      <c r="R8" s="103"/>
      <c r="S8" s="8"/>
    </row>
    <row r="9" spans="1:19" x14ac:dyDescent="0.2">
      <c r="A9" s="74">
        <v>2016</v>
      </c>
      <c r="B9" s="80"/>
      <c r="C9" s="76">
        <v>983536</v>
      </c>
      <c r="D9" s="77">
        <v>574617</v>
      </c>
      <c r="E9" s="78">
        <v>314534</v>
      </c>
      <c r="F9" s="81"/>
      <c r="G9" s="82"/>
      <c r="H9" s="76"/>
      <c r="I9" s="81"/>
      <c r="J9" s="82"/>
      <c r="K9" s="76"/>
      <c r="L9" s="76">
        <v>870645</v>
      </c>
      <c r="M9" s="76">
        <v>483674</v>
      </c>
      <c r="N9" s="76"/>
      <c r="O9" s="76"/>
      <c r="P9" s="76"/>
      <c r="Q9" s="76"/>
      <c r="R9" s="81"/>
      <c r="S9" s="83"/>
    </row>
    <row r="10" spans="1:19" x14ac:dyDescent="0.2">
      <c r="A10" s="38">
        <v>2017</v>
      </c>
      <c r="B10" s="54"/>
      <c r="C10" s="92">
        <v>1043558</v>
      </c>
      <c r="D10" s="93">
        <v>610299</v>
      </c>
      <c r="E10" s="94">
        <v>325570.88199999998</v>
      </c>
      <c r="F10" s="45"/>
      <c r="G10" s="39"/>
      <c r="H10" s="25"/>
      <c r="I10" s="45"/>
      <c r="J10" s="39"/>
      <c r="K10" s="92"/>
      <c r="L10" s="92">
        <v>920769.55299999996</v>
      </c>
      <c r="M10" s="92">
        <v>510683.473</v>
      </c>
      <c r="N10" s="95"/>
      <c r="O10" s="95"/>
      <c r="P10" s="25"/>
      <c r="Q10" s="25"/>
      <c r="R10" s="45"/>
      <c r="S10" s="26"/>
    </row>
    <row r="11" spans="1:19" x14ac:dyDescent="0.2">
      <c r="A11" s="74">
        <v>2018</v>
      </c>
      <c r="B11" s="87"/>
      <c r="C11" s="76">
        <v>1074521.6839999999</v>
      </c>
      <c r="D11" s="76">
        <v>640866.57299999997</v>
      </c>
      <c r="E11" s="78">
        <v>324524.57</v>
      </c>
      <c r="F11" s="88"/>
      <c r="G11" s="82"/>
      <c r="H11" s="76"/>
      <c r="I11" s="88"/>
      <c r="J11" s="82"/>
      <c r="K11" s="76"/>
      <c r="L11" s="76">
        <v>950956.04099999997</v>
      </c>
      <c r="M11" s="76">
        <v>536567.576</v>
      </c>
      <c r="N11" s="76"/>
      <c r="O11" s="89"/>
      <c r="P11" s="89"/>
      <c r="Q11" s="89"/>
      <c r="R11" s="84"/>
      <c r="S11" s="90"/>
    </row>
    <row r="12" spans="1:19" x14ac:dyDescent="0.2">
      <c r="A12" s="38">
        <v>2019</v>
      </c>
      <c r="B12" s="54"/>
      <c r="C12" s="7">
        <v>1022064.304</v>
      </c>
      <c r="D12" s="8">
        <v>623522.59299999999</v>
      </c>
      <c r="E12" s="19">
        <v>319018.16800000001</v>
      </c>
      <c r="F12" s="7"/>
      <c r="G12" s="7"/>
      <c r="H12" s="7"/>
      <c r="I12" s="7"/>
      <c r="J12" s="7"/>
      <c r="K12" s="7"/>
      <c r="L12" s="7">
        <v>905000.05900000001</v>
      </c>
      <c r="M12" s="7">
        <v>524789.53600000008</v>
      </c>
      <c r="N12" s="7"/>
      <c r="O12" s="7"/>
      <c r="P12" s="7"/>
      <c r="Q12" s="7"/>
      <c r="R12" s="7"/>
      <c r="S12" s="8"/>
    </row>
    <row r="13" spans="1:19" x14ac:dyDescent="0.2">
      <c r="A13" s="74">
        <v>2020</v>
      </c>
      <c r="B13" s="80"/>
      <c r="C13" s="76">
        <v>839131.24600000004</v>
      </c>
      <c r="D13" s="77">
        <v>524478.73899999994</v>
      </c>
      <c r="E13" s="78">
        <v>269618.73499999999</v>
      </c>
      <c r="F13" s="76"/>
      <c r="G13" s="76"/>
      <c r="H13" s="76"/>
      <c r="I13" s="76"/>
      <c r="J13" s="76"/>
      <c r="K13" s="76"/>
      <c r="L13" s="76">
        <v>742331.76599999995</v>
      </c>
      <c r="M13" s="76">
        <v>441259.50499999995</v>
      </c>
      <c r="N13" s="76"/>
      <c r="O13" s="76"/>
      <c r="P13" s="76"/>
      <c r="Q13" s="76"/>
      <c r="R13" s="76"/>
      <c r="S13" s="77"/>
    </row>
    <row r="14" spans="1:19" x14ac:dyDescent="0.2">
      <c r="A14" s="38">
        <v>2021</v>
      </c>
      <c r="B14" s="54"/>
      <c r="C14" s="7">
        <v>925286</v>
      </c>
      <c r="D14" s="8">
        <v>606752</v>
      </c>
      <c r="E14" s="19">
        <v>295845</v>
      </c>
      <c r="F14" s="7"/>
      <c r="G14" s="7"/>
      <c r="H14" s="7"/>
      <c r="I14" s="7"/>
      <c r="J14" s="7"/>
      <c r="K14" s="7"/>
      <c r="L14" s="7">
        <v>807046.87100000004</v>
      </c>
      <c r="M14" s="7">
        <v>501721.06900000002</v>
      </c>
      <c r="N14" s="7"/>
      <c r="O14" s="7"/>
      <c r="P14" s="7"/>
      <c r="Q14" s="7"/>
      <c r="R14" s="7"/>
      <c r="S14" s="8"/>
    </row>
    <row r="15" spans="1:19" x14ac:dyDescent="0.2">
      <c r="A15" s="74">
        <v>2022</v>
      </c>
      <c r="B15" s="80"/>
      <c r="C15" s="76">
        <v>894289.09400000004</v>
      </c>
      <c r="D15" s="77">
        <v>647516.16800000006</v>
      </c>
      <c r="E15" s="78">
        <v>291038.77600000001</v>
      </c>
      <c r="F15" s="76"/>
      <c r="G15" s="76"/>
      <c r="H15" s="76"/>
      <c r="I15" s="76"/>
      <c r="J15" s="76"/>
      <c r="K15" s="76"/>
      <c r="L15" s="76">
        <v>778386.32400000002</v>
      </c>
      <c r="M15" s="76">
        <v>536157.04299999995</v>
      </c>
      <c r="N15" s="76"/>
      <c r="O15" s="76"/>
      <c r="P15" s="76"/>
      <c r="Q15" s="76"/>
      <c r="R15" s="76"/>
      <c r="S15" s="77"/>
    </row>
    <row r="16" spans="1:19" x14ac:dyDescent="0.2">
      <c r="A16" s="127">
        <v>2023</v>
      </c>
      <c r="B16" s="128"/>
      <c r="C16" s="129">
        <v>961948.91099999985</v>
      </c>
      <c r="D16" s="130">
        <v>718431.82000000007</v>
      </c>
      <c r="E16" s="131">
        <v>302949.14200000005</v>
      </c>
      <c r="F16" s="129"/>
      <c r="G16" s="129"/>
      <c r="H16" s="129"/>
      <c r="I16" s="129"/>
      <c r="J16" s="129"/>
      <c r="K16" s="129"/>
      <c r="L16" s="129">
        <v>850654.38199999998</v>
      </c>
      <c r="M16" s="129">
        <v>610700.31700000004</v>
      </c>
      <c r="N16" s="129"/>
      <c r="O16" s="129"/>
      <c r="P16" s="129"/>
      <c r="Q16" s="129"/>
      <c r="R16" s="129"/>
      <c r="S16" s="130"/>
    </row>
    <row r="17" spans="1:19" x14ac:dyDescent="0.2">
      <c r="A17" s="132">
        <v>2024</v>
      </c>
      <c r="B17" s="133"/>
      <c r="C17" s="134">
        <v>906801.37699999986</v>
      </c>
      <c r="D17" s="135">
        <v>693539.81800000009</v>
      </c>
      <c r="E17" s="136">
        <v>285172.58899999998</v>
      </c>
      <c r="F17" s="134"/>
      <c r="G17" s="134"/>
      <c r="H17" s="134"/>
      <c r="I17" s="134"/>
      <c r="J17" s="134"/>
      <c r="K17" s="134"/>
      <c r="L17" s="134">
        <v>808930.853</v>
      </c>
      <c r="M17" s="134">
        <v>593389.70299999998</v>
      </c>
      <c r="N17" s="134"/>
      <c r="O17" s="134"/>
      <c r="P17" s="134"/>
      <c r="Q17" s="134"/>
      <c r="R17" s="134"/>
      <c r="S17" s="135"/>
    </row>
    <row r="18" spans="1:19" x14ac:dyDescent="0.2">
      <c r="A18" s="22"/>
      <c r="B18" s="23"/>
      <c r="C18" s="3"/>
      <c r="D18" s="4"/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x14ac:dyDescent="0.2">
      <c r="A19" s="74" t="s">
        <v>150</v>
      </c>
      <c r="B19" s="79"/>
      <c r="C19" s="76">
        <v>73595.008000000002</v>
      </c>
      <c r="D19" s="76">
        <v>58482.547000000006</v>
      </c>
      <c r="E19" s="78">
        <v>22524.731</v>
      </c>
      <c r="F19" s="157" t="s">
        <v>57</v>
      </c>
      <c r="G19" s="158"/>
      <c r="H19" s="76"/>
      <c r="I19" s="158" t="s">
        <v>57</v>
      </c>
      <c r="J19" s="158"/>
      <c r="K19" s="82"/>
      <c r="L19" s="82">
        <v>65433.866999999998</v>
      </c>
      <c r="M19" s="82">
        <v>49982.699000000001</v>
      </c>
      <c r="N19" s="79" t="s">
        <v>58</v>
      </c>
      <c r="O19" s="89"/>
      <c r="P19" s="82"/>
      <c r="Q19" s="82"/>
      <c r="R19" s="158" t="s">
        <v>59</v>
      </c>
      <c r="S19" s="159"/>
    </row>
    <row r="20" spans="1:19" x14ac:dyDescent="0.2">
      <c r="A20" s="119" t="s">
        <v>7</v>
      </c>
      <c r="C20" s="7">
        <v>75664.687000000005</v>
      </c>
      <c r="D20" s="7">
        <v>59238.976999999999</v>
      </c>
      <c r="E20" s="19">
        <v>23677.37</v>
      </c>
      <c r="F20" s="7"/>
      <c r="G20" s="7"/>
      <c r="H20" s="7"/>
      <c r="I20" s="7"/>
      <c r="J20" s="7"/>
      <c r="K20" s="7"/>
      <c r="L20" s="39">
        <v>67292.751000000004</v>
      </c>
      <c r="M20" s="39">
        <v>50528.169000000002</v>
      </c>
      <c r="N20" s="7"/>
      <c r="O20" s="7"/>
      <c r="P20" s="7"/>
      <c r="Q20" s="7"/>
      <c r="R20" s="7"/>
      <c r="S20" s="41"/>
    </row>
    <row r="21" spans="1:19" x14ac:dyDescent="0.2">
      <c r="A21" s="120" t="s">
        <v>9</v>
      </c>
      <c r="B21" s="79"/>
      <c r="C21" s="76">
        <v>77431.503000000026</v>
      </c>
      <c r="D21" s="77">
        <v>61021.322999999989</v>
      </c>
      <c r="E21" s="78">
        <v>24145.808000000001</v>
      </c>
      <c r="F21" s="76"/>
      <c r="G21" s="76"/>
      <c r="H21" s="76"/>
      <c r="I21" s="76"/>
      <c r="J21" s="76"/>
      <c r="K21" s="76"/>
      <c r="L21" s="76">
        <v>69080.659</v>
      </c>
      <c r="M21" s="76">
        <v>52261.231999999996</v>
      </c>
      <c r="N21" s="76"/>
      <c r="O21" s="76"/>
      <c r="P21" s="76"/>
      <c r="Q21" s="76"/>
      <c r="R21" s="76"/>
      <c r="S21" s="90"/>
    </row>
    <row r="22" spans="1:19" x14ac:dyDescent="0.2">
      <c r="A22" s="119" t="s">
        <v>11</v>
      </c>
      <c r="C22" s="7">
        <v>73775.247000000003</v>
      </c>
      <c r="D22" s="8">
        <v>58372.504000000001</v>
      </c>
      <c r="E22" s="19">
        <v>23641.327000000001</v>
      </c>
      <c r="F22" s="7"/>
      <c r="G22" s="7"/>
      <c r="H22" s="7"/>
      <c r="I22" s="7"/>
      <c r="J22" s="7"/>
      <c r="K22" s="7"/>
      <c r="L22" s="7">
        <v>65692.312000000005</v>
      </c>
      <c r="M22" s="7">
        <v>49794.35</v>
      </c>
      <c r="N22" s="7"/>
      <c r="O22" s="7"/>
      <c r="P22" s="7"/>
      <c r="Q22" s="7"/>
      <c r="R22" s="7"/>
      <c r="S22" s="41"/>
    </row>
    <row r="23" spans="1:19" x14ac:dyDescent="0.2">
      <c r="A23" s="120" t="s">
        <v>13</v>
      </c>
      <c r="B23" s="79"/>
      <c r="C23" s="76">
        <v>70662.492999999988</v>
      </c>
      <c r="D23" s="77">
        <v>56471.510999999999</v>
      </c>
      <c r="E23" s="78">
        <v>22208.951000000001</v>
      </c>
      <c r="F23" s="76"/>
      <c r="G23" s="76"/>
      <c r="H23" s="76"/>
      <c r="I23" s="76"/>
      <c r="J23" s="76"/>
      <c r="K23" s="76"/>
      <c r="L23" s="76">
        <v>63058.595000000001</v>
      </c>
      <c r="M23" s="76">
        <v>48340.652000000002</v>
      </c>
      <c r="N23" s="76"/>
      <c r="O23" s="76"/>
      <c r="P23" s="76"/>
      <c r="Q23" s="76"/>
      <c r="R23" s="76"/>
      <c r="S23" s="90"/>
    </row>
    <row r="24" spans="1:19" x14ac:dyDescent="0.2">
      <c r="A24" s="119" t="s">
        <v>15</v>
      </c>
      <c r="C24" s="7">
        <v>77885.335000000006</v>
      </c>
      <c r="D24" s="8">
        <v>61986.75</v>
      </c>
      <c r="E24" s="19">
        <v>24754.625</v>
      </c>
      <c r="F24" s="7"/>
      <c r="G24" s="7"/>
      <c r="H24" s="7"/>
      <c r="I24" s="7"/>
      <c r="J24" s="7"/>
      <c r="K24" s="7"/>
      <c r="L24" s="7">
        <v>69733.58600000001</v>
      </c>
      <c r="M24" s="7">
        <v>53376.04</v>
      </c>
      <c r="N24" s="7"/>
      <c r="O24" s="7"/>
      <c r="P24" s="7"/>
      <c r="Q24" s="7"/>
      <c r="R24" s="7"/>
      <c r="S24" s="41"/>
    </row>
    <row r="25" spans="1:19" x14ac:dyDescent="0.2">
      <c r="A25" s="120" t="s">
        <v>17</v>
      </c>
      <c r="B25" s="79"/>
      <c r="C25" s="76">
        <v>83366.402000000002</v>
      </c>
      <c r="D25" s="77">
        <v>66138.02</v>
      </c>
      <c r="E25" s="78">
        <v>26561.796000000002</v>
      </c>
      <c r="F25" s="76"/>
      <c r="G25" s="76"/>
      <c r="H25" s="76"/>
      <c r="I25" s="76"/>
      <c r="J25" s="76"/>
      <c r="K25" s="76"/>
      <c r="L25" s="76">
        <v>74837.63900000001</v>
      </c>
      <c r="M25" s="76">
        <v>56986.414000000004</v>
      </c>
      <c r="N25" s="76"/>
      <c r="O25" s="76"/>
      <c r="P25" s="76"/>
      <c r="Q25" s="76"/>
      <c r="R25" s="76"/>
      <c r="S25" s="90"/>
    </row>
    <row r="26" spans="1:19" x14ac:dyDescent="0.2">
      <c r="A26" s="119" t="s">
        <v>19</v>
      </c>
      <c r="C26" s="7">
        <v>58871.428</v>
      </c>
      <c r="D26" s="8">
        <v>47405.37</v>
      </c>
      <c r="E26" s="19">
        <v>17907.865999999998</v>
      </c>
      <c r="F26" s="7"/>
      <c r="G26" s="7"/>
      <c r="H26" s="7"/>
      <c r="I26" s="7"/>
      <c r="J26" s="7"/>
      <c r="K26" s="7"/>
      <c r="L26" s="7">
        <v>52512.172999999995</v>
      </c>
      <c r="M26" s="7">
        <v>40303.402999999998</v>
      </c>
      <c r="N26" s="7"/>
      <c r="O26" s="7"/>
      <c r="P26" s="7"/>
      <c r="Q26" s="7"/>
      <c r="R26" s="7"/>
      <c r="S26" s="41"/>
    </row>
    <row r="27" spans="1:19" x14ac:dyDescent="0.2">
      <c r="A27" s="120" t="s">
        <v>21</v>
      </c>
      <c r="B27" s="79"/>
      <c r="C27" s="76">
        <v>79690.346000000005</v>
      </c>
      <c r="D27" s="77">
        <v>62803.917999999998</v>
      </c>
      <c r="E27" s="78">
        <v>25686.254000000001</v>
      </c>
      <c r="F27" s="76"/>
      <c r="G27" s="76"/>
      <c r="H27" s="76"/>
      <c r="I27" s="76"/>
      <c r="J27" s="76"/>
      <c r="K27" s="76"/>
      <c r="L27" s="76">
        <v>71563.609000000011</v>
      </c>
      <c r="M27" s="76">
        <v>53938.132999999994</v>
      </c>
      <c r="N27" s="76"/>
      <c r="O27" s="76"/>
      <c r="P27" s="76"/>
      <c r="Q27" s="76"/>
      <c r="R27" s="76"/>
      <c r="S27" s="90"/>
    </row>
    <row r="28" spans="1:19" x14ac:dyDescent="0.2">
      <c r="A28" s="119" t="s">
        <v>23</v>
      </c>
      <c r="C28" s="25">
        <v>84251.576000000015</v>
      </c>
      <c r="D28" s="26">
        <v>66046.671999999991</v>
      </c>
      <c r="E28" s="27">
        <v>26711.852999999999</v>
      </c>
      <c r="F28" s="25"/>
      <c r="G28" s="25"/>
      <c r="H28" s="25"/>
      <c r="I28" s="25"/>
      <c r="J28" s="25"/>
      <c r="K28" s="25"/>
      <c r="L28" s="25">
        <v>75448.835999999996</v>
      </c>
      <c r="M28" s="25">
        <v>56616.843999999997</v>
      </c>
      <c r="N28" s="25"/>
      <c r="O28" s="25"/>
      <c r="P28" s="25"/>
      <c r="Q28" s="25"/>
      <c r="R28" s="25"/>
      <c r="S28" s="41"/>
    </row>
    <row r="29" spans="1:19" x14ac:dyDescent="0.2">
      <c r="A29" s="120" t="s">
        <v>25</v>
      </c>
      <c r="B29" s="79"/>
      <c r="C29" s="85">
        <v>74003.018999999986</v>
      </c>
      <c r="D29" s="86">
        <v>58230.381999999998</v>
      </c>
      <c r="E29" s="101">
        <v>22411.396999999997</v>
      </c>
      <c r="F29" s="85"/>
      <c r="G29" s="85"/>
      <c r="H29" s="85"/>
      <c r="I29" s="85"/>
      <c r="J29" s="85"/>
      <c r="K29" s="85"/>
      <c r="L29" s="85">
        <v>65711.202000000005</v>
      </c>
      <c r="M29" s="85">
        <v>49137.798999999999</v>
      </c>
      <c r="N29" s="85"/>
      <c r="O29" s="85"/>
      <c r="P29" s="85"/>
      <c r="Q29" s="85"/>
      <c r="R29" s="85"/>
      <c r="S29" s="90"/>
    </row>
    <row r="30" spans="1:19" x14ac:dyDescent="0.2">
      <c r="A30" s="119" t="s">
        <v>38</v>
      </c>
      <c r="C30" s="25">
        <v>71378.153000000006</v>
      </c>
      <c r="D30" s="26">
        <v>57032.684999999998</v>
      </c>
      <c r="E30" s="27">
        <v>22010.924999999999</v>
      </c>
      <c r="F30" s="25"/>
      <c r="G30" s="25"/>
      <c r="H30" s="25"/>
      <c r="I30" s="25"/>
      <c r="J30" s="25"/>
      <c r="K30" s="25"/>
      <c r="L30" s="25">
        <v>63674.218000000001</v>
      </c>
      <c r="M30" s="25">
        <v>48555.873</v>
      </c>
      <c r="N30" s="25"/>
      <c r="O30" s="25"/>
      <c r="P30" s="25"/>
      <c r="Q30" s="25"/>
      <c r="R30" s="25"/>
      <c r="S30" s="41"/>
    </row>
    <row r="31" spans="1:19" x14ac:dyDescent="0.2">
      <c r="A31" s="5"/>
      <c r="D31" s="6"/>
      <c r="E31" s="20"/>
      <c r="S31" s="6"/>
    </row>
    <row r="32" spans="1:19" x14ac:dyDescent="0.2">
      <c r="A32" s="28" t="s">
        <v>28</v>
      </c>
      <c r="B32" s="29"/>
      <c r="C32" s="30">
        <f>SUM(C19:C30)</f>
        <v>900575.19700000004</v>
      </c>
      <c r="D32" s="31">
        <f>SUM(D19:D30)</f>
        <v>713230.65899999999</v>
      </c>
      <c r="E32" s="32">
        <f>SUM(E19:E30)</f>
        <v>282242.90299999999</v>
      </c>
      <c r="F32" s="30"/>
      <c r="G32" s="30"/>
      <c r="H32" s="30"/>
      <c r="I32" s="30"/>
      <c r="J32" s="30"/>
      <c r="K32" s="30"/>
      <c r="L32" s="30">
        <f>SUM(L19:L30)</f>
        <v>804039.44700000016</v>
      </c>
      <c r="M32" s="30">
        <f>SUM(M19:M30)</f>
        <v>609821.60799999989</v>
      </c>
      <c r="N32" s="30"/>
      <c r="O32" s="30" t="s">
        <v>1</v>
      </c>
      <c r="P32" s="30" t="s">
        <v>2</v>
      </c>
      <c r="Q32" s="30"/>
      <c r="R32" s="30" t="s">
        <v>1</v>
      </c>
      <c r="S32" s="31" t="s">
        <v>2</v>
      </c>
    </row>
    <row r="33" spans="1:19" x14ac:dyDescent="0.2">
      <c r="A33" s="5" t="s">
        <v>30</v>
      </c>
      <c r="C33" s="9">
        <f>C32/$C$32</f>
        <v>1</v>
      </c>
      <c r="D33" s="11">
        <f>D32/$D$32</f>
        <v>1</v>
      </c>
      <c r="E33" s="9">
        <f>E32/$C$32</f>
        <v>0.3134029273071352</v>
      </c>
      <c r="F33" s="24"/>
      <c r="G33" s="9"/>
      <c r="H33" s="9"/>
      <c r="I33" s="9"/>
      <c r="J33" s="9"/>
      <c r="K33" s="9"/>
      <c r="L33" s="9">
        <f>L32/$C$32</f>
        <v>0.89280656371441258</v>
      </c>
      <c r="M33" s="9">
        <f>M32/$D$32</f>
        <v>0.85501317183281644</v>
      </c>
      <c r="O33" s="9" t="s">
        <v>1</v>
      </c>
      <c r="P33" s="9" t="s">
        <v>1</v>
      </c>
      <c r="R33" s="9" t="s">
        <v>1</v>
      </c>
      <c r="S33" s="11" t="s">
        <v>1</v>
      </c>
    </row>
    <row r="34" spans="1:19" x14ac:dyDescent="0.2">
      <c r="A34" s="28" t="s">
        <v>32</v>
      </c>
      <c r="B34" s="29"/>
      <c r="C34" s="30">
        <f>C17</f>
        <v>906801.37699999986</v>
      </c>
      <c r="D34" s="30">
        <f>D17</f>
        <v>693539.81800000009</v>
      </c>
      <c r="E34" s="32">
        <f>E17</f>
        <v>285172.58899999998</v>
      </c>
      <c r="F34" s="30"/>
      <c r="G34" s="30"/>
      <c r="H34" s="30"/>
      <c r="I34" s="30"/>
      <c r="J34" s="30"/>
      <c r="K34" s="30"/>
      <c r="L34" s="30">
        <f>L17</f>
        <v>808930.853</v>
      </c>
      <c r="M34" s="30">
        <f>M17</f>
        <v>593389.70299999998</v>
      </c>
      <c r="N34" s="30"/>
      <c r="O34" s="30"/>
      <c r="P34" s="30"/>
      <c r="Q34" s="30"/>
      <c r="R34" s="30"/>
      <c r="S34" s="31"/>
    </row>
    <row r="35" spans="1:19" x14ac:dyDescent="0.2">
      <c r="A35" s="13" t="s">
        <v>34</v>
      </c>
      <c r="B35" s="14"/>
      <c r="C35" s="15">
        <f>C32/C34</f>
        <v>0.99313390985289629</v>
      </c>
      <c r="D35" s="16">
        <f>D32/D34</f>
        <v>1.0283917959559747</v>
      </c>
      <c r="E35" s="73">
        <f>E32/E34</f>
        <v>0.98972662130580868</v>
      </c>
      <c r="F35" s="15"/>
      <c r="G35" s="15"/>
      <c r="H35" s="15"/>
      <c r="I35" s="15"/>
      <c r="J35" s="15"/>
      <c r="K35" s="15"/>
      <c r="L35" s="15">
        <f>L32/L34</f>
        <v>0.99395324584065547</v>
      </c>
      <c r="M35" s="15">
        <f>M32/M34</f>
        <v>1.027691591068947</v>
      </c>
      <c r="N35" s="15"/>
      <c r="O35" s="15" t="s">
        <v>1</v>
      </c>
      <c r="P35" s="15" t="s">
        <v>2</v>
      </c>
      <c r="Q35" s="15"/>
      <c r="R35" s="15" t="s">
        <v>1</v>
      </c>
      <c r="S35" s="16" t="s">
        <v>2</v>
      </c>
    </row>
    <row r="36" spans="1:19" x14ac:dyDescent="0.2">
      <c r="A36" s="2"/>
      <c r="B36" s="3"/>
      <c r="C36" s="3"/>
      <c r="D36" s="4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1:19" x14ac:dyDescent="0.2">
      <c r="A37" s="74" t="s">
        <v>151</v>
      </c>
      <c r="B37" s="79"/>
      <c r="C37" s="76">
        <v>71751.615000000005</v>
      </c>
      <c r="D37" s="76">
        <v>57375.535999999993</v>
      </c>
      <c r="E37" s="78">
        <v>22046.097000000002</v>
      </c>
      <c r="F37" s="157" t="s">
        <v>57</v>
      </c>
      <c r="G37" s="158"/>
      <c r="H37" s="76"/>
      <c r="I37" s="158" t="s">
        <v>57</v>
      </c>
      <c r="J37" s="158"/>
      <c r="K37" s="82"/>
      <c r="L37" s="82">
        <v>63993.532000000007</v>
      </c>
      <c r="M37" s="82">
        <v>49064.565999999999</v>
      </c>
      <c r="N37" s="79" t="s">
        <v>58</v>
      </c>
      <c r="O37" s="89"/>
      <c r="P37" s="82"/>
      <c r="Q37" s="82"/>
      <c r="R37" s="158" t="s">
        <v>60</v>
      </c>
      <c r="S37" s="159"/>
    </row>
    <row r="38" spans="1:19" x14ac:dyDescent="0.2">
      <c r="A38" s="119" t="s">
        <v>7</v>
      </c>
      <c r="C38" s="7">
        <v>76028.240999999995</v>
      </c>
      <c r="D38" s="7">
        <v>61080.572000000007</v>
      </c>
      <c r="E38" s="19">
        <v>23216.998</v>
      </c>
      <c r="F38" s="7"/>
      <c r="G38" s="7"/>
      <c r="H38" s="7"/>
      <c r="I38" s="7"/>
      <c r="J38" s="7"/>
      <c r="K38" s="7"/>
      <c r="L38" s="39">
        <v>68047.024000000005</v>
      </c>
      <c r="M38" s="39">
        <v>52180.29</v>
      </c>
      <c r="N38" s="7"/>
      <c r="O38" s="7"/>
      <c r="P38" s="7"/>
      <c r="Q38" s="7"/>
      <c r="R38" s="7"/>
      <c r="S38" s="41"/>
    </row>
    <row r="39" spans="1:19" x14ac:dyDescent="0.2">
      <c r="A39" s="120" t="s">
        <v>9</v>
      </c>
      <c r="B39" s="79"/>
      <c r="C39" s="76">
        <v>82563.161999999997</v>
      </c>
      <c r="D39" s="77">
        <v>65909.286999999982</v>
      </c>
      <c r="E39" s="78">
        <v>25719.342000000001</v>
      </c>
      <c r="F39" s="76"/>
      <c r="G39" s="76"/>
      <c r="H39" s="76"/>
      <c r="I39" s="76"/>
      <c r="J39" s="76"/>
      <c r="K39" s="76"/>
      <c r="L39" s="76">
        <v>74112.520999999993</v>
      </c>
      <c r="M39" s="76">
        <v>56774.907999999996</v>
      </c>
      <c r="N39" s="76"/>
      <c r="O39" s="76"/>
      <c r="P39" s="76"/>
      <c r="Q39" s="76"/>
      <c r="R39" s="76"/>
      <c r="S39" s="90"/>
    </row>
    <row r="40" spans="1:19" x14ac:dyDescent="0.2">
      <c r="A40" s="119" t="s">
        <v>11</v>
      </c>
      <c r="C40" s="7">
        <v>77352.070999999996</v>
      </c>
      <c r="D40" s="8">
        <v>63625.72</v>
      </c>
      <c r="E40" s="19">
        <v>24577.879999999997</v>
      </c>
      <c r="F40" s="7"/>
      <c r="G40" s="7"/>
      <c r="H40" s="7"/>
      <c r="I40" s="7"/>
      <c r="J40" s="7"/>
      <c r="K40" s="7"/>
      <c r="L40" s="7">
        <v>69010.275999999998</v>
      </c>
      <c r="M40" s="7">
        <v>54240.188999999998</v>
      </c>
      <c r="N40" s="7"/>
      <c r="O40" s="7"/>
      <c r="P40" s="7"/>
      <c r="Q40" s="7"/>
      <c r="R40" s="7"/>
      <c r="S40" s="41"/>
    </row>
    <row r="41" spans="1:19" x14ac:dyDescent="0.2">
      <c r="A41" s="120" t="s">
        <v>13</v>
      </c>
      <c r="B41" s="79"/>
      <c r="C41" s="76">
        <v>68755.877999999997</v>
      </c>
      <c r="D41" s="77">
        <v>56595.296999999999</v>
      </c>
      <c r="E41" s="78">
        <v>21227.774999999998</v>
      </c>
      <c r="F41" s="76"/>
      <c r="G41" s="76"/>
      <c r="H41" s="76"/>
      <c r="I41" s="76"/>
      <c r="J41" s="76"/>
      <c r="K41" s="76"/>
      <c r="L41" s="76">
        <v>61102.078999999998</v>
      </c>
      <c r="M41" s="76">
        <v>47981.913999999997</v>
      </c>
      <c r="N41" s="76"/>
      <c r="O41" s="76"/>
      <c r="P41" s="76"/>
      <c r="Q41" s="76"/>
      <c r="R41" s="76"/>
      <c r="S41" s="90"/>
    </row>
    <row r="42" spans="1:19" x14ac:dyDescent="0.2">
      <c r="A42" s="119" t="s">
        <v>15</v>
      </c>
      <c r="C42" s="7"/>
      <c r="D42" s="8"/>
      <c r="E42" s="1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41"/>
    </row>
    <row r="43" spans="1:19" x14ac:dyDescent="0.2">
      <c r="A43" s="120" t="s">
        <v>17</v>
      </c>
      <c r="B43" s="79"/>
      <c r="C43" s="76"/>
      <c r="D43" s="77"/>
      <c r="E43" s="7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90"/>
    </row>
    <row r="44" spans="1:19" x14ac:dyDescent="0.2">
      <c r="A44" s="119" t="s">
        <v>19</v>
      </c>
      <c r="C44" s="7"/>
      <c r="D44" s="8"/>
      <c r="E44" s="1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41"/>
    </row>
    <row r="45" spans="1:19" x14ac:dyDescent="0.2">
      <c r="A45" s="120" t="s">
        <v>21</v>
      </c>
      <c r="B45" s="79"/>
      <c r="C45" s="76"/>
      <c r="D45" s="77"/>
      <c r="E45" s="7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90"/>
    </row>
    <row r="46" spans="1:19" x14ac:dyDescent="0.2">
      <c r="A46" s="119" t="s">
        <v>23</v>
      </c>
      <c r="C46" s="25"/>
      <c r="D46" s="26"/>
      <c r="E46" s="27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41"/>
    </row>
    <row r="47" spans="1:19" x14ac:dyDescent="0.2">
      <c r="A47" s="120" t="s">
        <v>25</v>
      </c>
      <c r="B47" s="79"/>
      <c r="C47" s="85"/>
      <c r="D47" s="86"/>
      <c r="E47" s="101"/>
      <c r="F47" s="85"/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90"/>
    </row>
    <row r="48" spans="1:19" x14ac:dyDescent="0.2">
      <c r="A48" s="119" t="s">
        <v>38</v>
      </c>
      <c r="C48" s="25"/>
      <c r="D48" s="26"/>
      <c r="E48" s="27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41"/>
    </row>
    <row r="49" spans="1:19" x14ac:dyDescent="0.2">
      <c r="A49" s="5"/>
      <c r="D49" s="6"/>
      <c r="E49" s="20"/>
      <c r="S49" s="6"/>
    </row>
    <row r="50" spans="1:19" x14ac:dyDescent="0.2">
      <c r="A50" s="28" t="s">
        <v>27</v>
      </c>
      <c r="B50" s="29"/>
      <c r="C50" s="30">
        <f>SUM(C37:C48)</f>
        <v>376450.96699999995</v>
      </c>
      <c r="D50" s="31">
        <f>SUM(D37:D48)</f>
        <v>304586.41200000001</v>
      </c>
      <c r="E50" s="32">
        <f>SUM(E37:E48)</f>
        <v>116788.092</v>
      </c>
      <c r="F50" s="30"/>
      <c r="G50" s="30"/>
      <c r="H50" s="30"/>
      <c r="I50" s="30"/>
      <c r="J50" s="30"/>
      <c r="K50" s="30"/>
      <c r="L50" s="30">
        <f>SUM(L37:L48)</f>
        <v>336265.43200000003</v>
      </c>
      <c r="M50" s="30">
        <f>SUM(M37:M48)</f>
        <v>260241.86699999997</v>
      </c>
      <c r="N50" s="30"/>
      <c r="O50" s="30" t="s">
        <v>1</v>
      </c>
      <c r="P50" s="30" t="s">
        <v>2</v>
      </c>
      <c r="Q50" s="30"/>
      <c r="R50" s="30" t="s">
        <v>1</v>
      </c>
      <c r="S50" s="31" t="s">
        <v>2</v>
      </c>
    </row>
    <row r="51" spans="1:19" x14ac:dyDescent="0.2">
      <c r="A51" s="5" t="s">
        <v>29</v>
      </c>
      <c r="C51" s="70">
        <f>C50/$C$50</f>
        <v>1</v>
      </c>
      <c r="D51" s="71">
        <f>D50/$D$50</f>
        <v>1</v>
      </c>
      <c r="E51" s="72">
        <f>E50/$C$50</f>
        <v>0.31023453845982557</v>
      </c>
      <c r="F51" s="55"/>
      <c r="G51" s="55"/>
      <c r="H51" s="55"/>
      <c r="I51" s="55"/>
      <c r="J51" s="55"/>
      <c r="K51" s="55"/>
      <c r="L51" s="70">
        <f>L50/$C$50</f>
        <v>0.89325160904686973</v>
      </c>
      <c r="M51" s="70">
        <f>M50/$D$50</f>
        <v>0.85441062617067753</v>
      </c>
      <c r="N51" s="57"/>
      <c r="O51" s="55" t="s">
        <v>0</v>
      </c>
      <c r="P51" s="55" t="s">
        <v>0</v>
      </c>
      <c r="Q51" s="57"/>
      <c r="R51" s="55" t="s">
        <v>0</v>
      </c>
      <c r="S51" s="56" t="s">
        <v>0</v>
      </c>
    </row>
    <row r="52" spans="1:19" x14ac:dyDescent="0.2">
      <c r="A52" s="28" t="s">
        <v>31</v>
      </c>
      <c r="B52" s="29"/>
      <c r="C52" s="49">
        <f>SUM(C19:C23)</f>
        <v>371128.93800000008</v>
      </c>
      <c r="D52" s="49">
        <f>SUM(D19:D23)</f>
        <v>293586.86200000002</v>
      </c>
      <c r="E52" s="145">
        <f>SUM(E19:E23)</f>
        <v>116198.18700000001</v>
      </c>
      <c r="F52" s="145"/>
      <c r="G52" s="49"/>
      <c r="H52" s="49"/>
      <c r="I52" s="49"/>
      <c r="J52" s="49"/>
      <c r="K52" s="49"/>
      <c r="L52" s="49">
        <f>SUM(L19:L23)</f>
        <v>330558.18400000001</v>
      </c>
      <c r="M52" s="49">
        <f>SUM(M19:M23)</f>
        <v>250907.10200000001</v>
      </c>
      <c r="N52" s="61"/>
      <c r="O52" s="61" t="s">
        <v>3</v>
      </c>
      <c r="P52" s="61" t="s">
        <v>3</v>
      </c>
      <c r="Q52" s="61"/>
      <c r="R52" s="61" t="s">
        <v>3</v>
      </c>
      <c r="S52" s="62" t="s">
        <v>3</v>
      </c>
    </row>
    <row r="53" spans="1:19" x14ac:dyDescent="0.2">
      <c r="A53" s="13" t="s">
        <v>34</v>
      </c>
      <c r="B53" s="14"/>
      <c r="C53" s="53">
        <f>C50/C52</f>
        <v>1.0143401078576089</v>
      </c>
      <c r="D53" s="53">
        <f>D50/D52</f>
        <v>1.0374660838876366</v>
      </c>
      <c r="E53" s="144">
        <f>E50/E52</f>
        <v>1.0050767143208525</v>
      </c>
      <c r="F53" s="58"/>
      <c r="G53" s="58"/>
      <c r="H53" s="58"/>
      <c r="I53" s="58"/>
      <c r="J53" s="58"/>
      <c r="K53" s="58"/>
      <c r="L53" s="53">
        <f>L50/L52</f>
        <v>1.0172654869134929</v>
      </c>
      <c r="M53" s="53">
        <f>M50/M52</f>
        <v>1.0372040684603656</v>
      </c>
      <c r="N53" s="58"/>
      <c r="O53" s="58" t="s">
        <v>0</v>
      </c>
      <c r="P53" s="58" t="s">
        <v>0</v>
      </c>
      <c r="Q53" s="58"/>
      <c r="R53" s="58" t="s">
        <v>0</v>
      </c>
      <c r="S53" s="59" t="s">
        <v>0</v>
      </c>
    </row>
    <row r="54" spans="1:19" x14ac:dyDescent="0.2">
      <c r="B54" t="s">
        <v>61</v>
      </c>
    </row>
    <row r="55" spans="1:19" x14ac:dyDescent="0.2">
      <c r="B55" s="117"/>
    </row>
    <row r="80" spans="6:7" x14ac:dyDescent="0.2">
      <c r="F80" s="114"/>
      <c r="G80" s="114"/>
    </row>
  </sheetData>
  <mergeCells count="7">
    <mergeCell ref="C4:D4"/>
    <mergeCell ref="F19:G19"/>
    <mergeCell ref="I19:J19"/>
    <mergeCell ref="R19:S19"/>
    <mergeCell ref="R37:S37"/>
    <mergeCell ref="F37:G37"/>
    <mergeCell ref="I37:J37"/>
  </mergeCells>
  <phoneticPr fontId="2"/>
  <pageMargins left="0.82677165354330717" right="0.15748031496062992" top="0.39370078740157483" bottom="0.56999999999999995" header="0.43307086614173229" footer="0.57999999999999996"/>
  <pageSetup paperSize="9" scale="78" orientation="landscape" r:id="rId1"/>
  <headerFooter alignWithMargins="0"/>
  <ignoredErrors>
    <ignoredError sqref="C52:M52" formulaRange="1"/>
    <ignoredError sqref="D33 D51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S55"/>
  <sheetViews>
    <sheetView view="pageBreakPreview" zoomScale="60" zoomScaleNormal="100" workbookViewId="0">
      <pane ySplit="5" topLeftCell="A6" activePane="bottomLeft" state="frozen"/>
      <selection pane="bottomLeft" activeCell="N44" sqref="N44"/>
    </sheetView>
  </sheetViews>
  <sheetFormatPr defaultRowHeight="13.2" x14ac:dyDescent="0.2"/>
  <cols>
    <col min="1" max="1" width="13.44140625" customWidth="1"/>
    <col min="2" max="2" width="5.77734375" customWidth="1"/>
    <col min="3" max="3" width="10.77734375" customWidth="1"/>
    <col min="4" max="5" width="9.109375" bestFit="1" customWidth="1"/>
    <col min="6" max="6" width="11.6640625" bestFit="1" customWidth="1"/>
    <col min="8" max="8" width="6.21875" customWidth="1"/>
    <col min="9" max="10" width="8.88671875" customWidth="1"/>
    <col min="11" max="11" width="6.21875" customWidth="1"/>
    <col min="12" max="13" width="9.109375" bestFit="1" customWidth="1"/>
    <col min="14" max="14" width="6.21875" customWidth="1"/>
    <col min="17" max="17" width="6.21875" customWidth="1"/>
    <col min="19" max="19" width="10.77734375" customWidth="1"/>
  </cols>
  <sheetData>
    <row r="1" spans="1:19" ht="16.2" x14ac:dyDescent="0.2">
      <c r="A1" s="1" t="s">
        <v>74</v>
      </c>
      <c r="N1" t="s">
        <v>62</v>
      </c>
    </row>
    <row r="2" spans="1:19" x14ac:dyDescent="0.2">
      <c r="N2" s="121" t="s">
        <v>63</v>
      </c>
    </row>
    <row r="3" spans="1:19" x14ac:dyDescent="0.2">
      <c r="A3" t="s">
        <v>75</v>
      </c>
      <c r="N3" s="121" t="s">
        <v>71</v>
      </c>
    </row>
    <row r="4" spans="1:19" x14ac:dyDescent="0.2">
      <c r="A4" s="2"/>
      <c r="B4" s="3"/>
      <c r="C4" s="3" t="s">
        <v>64</v>
      </c>
      <c r="D4" s="4"/>
      <c r="E4" s="122" t="s">
        <v>43</v>
      </c>
      <c r="F4" s="3" t="s">
        <v>44</v>
      </c>
      <c r="G4" s="3"/>
      <c r="H4" s="3"/>
      <c r="I4" s="3" t="s">
        <v>65</v>
      </c>
      <c r="J4" s="3"/>
      <c r="K4" s="3"/>
      <c r="L4" s="3" t="s">
        <v>66</v>
      </c>
      <c r="M4" s="3"/>
      <c r="N4" s="3"/>
      <c r="O4" s="3" t="s">
        <v>67</v>
      </c>
      <c r="P4" s="3"/>
      <c r="Q4" s="3"/>
      <c r="R4" s="3" t="s">
        <v>72</v>
      </c>
      <c r="S4" s="4"/>
    </row>
    <row r="5" spans="1:19" x14ac:dyDescent="0.2">
      <c r="A5" s="13"/>
      <c r="B5" s="17"/>
      <c r="C5" s="14" t="s">
        <v>52</v>
      </c>
      <c r="D5" s="124" t="s">
        <v>73</v>
      </c>
      <c r="E5" s="125" t="s">
        <v>50</v>
      </c>
      <c r="F5" s="123" t="s">
        <v>52</v>
      </c>
      <c r="G5" s="126" t="s">
        <v>51</v>
      </c>
      <c r="H5" s="14"/>
      <c r="I5" s="14" t="s">
        <v>52</v>
      </c>
      <c r="J5" s="126" t="s">
        <v>51</v>
      </c>
      <c r="K5" s="14" t="s">
        <v>0</v>
      </c>
      <c r="L5" s="123" t="s">
        <v>68</v>
      </c>
      <c r="M5" s="126" t="s">
        <v>51</v>
      </c>
      <c r="N5" s="14" t="s">
        <v>0</v>
      </c>
      <c r="O5" s="14" t="s">
        <v>69</v>
      </c>
      <c r="P5" s="126" t="s">
        <v>51</v>
      </c>
      <c r="Q5" s="14"/>
      <c r="R5" s="14" t="s">
        <v>70</v>
      </c>
      <c r="S5" s="124" t="s">
        <v>51</v>
      </c>
    </row>
    <row r="6" spans="1:19" x14ac:dyDescent="0.2">
      <c r="A6" s="38">
        <v>2013</v>
      </c>
      <c r="C6" s="7">
        <v>958503</v>
      </c>
      <c r="D6" s="8">
        <v>532851</v>
      </c>
      <c r="E6" s="19">
        <v>309015</v>
      </c>
      <c r="F6" s="7">
        <v>32866</v>
      </c>
      <c r="G6" s="7">
        <v>24577</v>
      </c>
      <c r="H6" s="7"/>
      <c r="I6" s="7">
        <v>17508</v>
      </c>
      <c r="J6" s="7">
        <v>19907</v>
      </c>
      <c r="K6" s="7"/>
      <c r="L6" s="7">
        <v>851841</v>
      </c>
      <c r="M6" s="7">
        <v>448879</v>
      </c>
      <c r="N6" s="7"/>
      <c r="O6" s="7">
        <v>28720</v>
      </c>
      <c r="P6" s="7">
        <v>19390</v>
      </c>
      <c r="Q6" s="7"/>
      <c r="R6" s="7">
        <v>27568</v>
      </c>
      <c r="S6" s="8">
        <v>20099</v>
      </c>
    </row>
    <row r="7" spans="1:19" x14ac:dyDescent="0.2">
      <c r="A7" s="74">
        <v>2014</v>
      </c>
      <c r="B7" s="79"/>
      <c r="C7" s="98">
        <v>975508</v>
      </c>
      <c r="D7" s="98">
        <v>553149</v>
      </c>
      <c r="E7" s="99">
        <v>317289</v>
      </c>
      <c r="F7" s="98">
        <v>29260</v>
      </c>
      <c r="G7" s="98">
        <v>23232</v>
      </c>
      <c r="H7" s="98"/>
      <c r="I7" s="98">
        <v>17911</v>
      </c>
      <c r="J7" s="98">
        <v>20327</v>
      </c>
      <c r="K7" s="98"/>
      <c r="L7" s="98">
        <v>869473</v>
      </c>
      <c r="M7" s="98">
        <v>468556</v>
      </c>
      <c r="N7" s="98"/>
      <c r="O7" s="98">
        <v>28593</v>
      </c>
      <c r="P7" s="98">
        <v>19210</v>
      </c>
      <c r="Q7" s="98"/>
      <c r="R7" s="98">
        <v>30271</v>
      </c>
      <c r="S7" s="100">
        <v>21824</v>
      </c>
    </row>
    <row r="8" spans="1:19" x14ac:dyDescent="0.2">
      <c r="A8" s="38">
        <v>2015</v>
      </c>
      <c r="C8" s="7">
        <v>953570</v>
      </c>
      <c r="D8" s="8">
        <v>555179</v>
      </c>
      <c r="E8" s="19">
        <v>302466</v>
      </c>
      <c r="F8" s="7">
        <v>28378</v>
      </c>
      <c r="G8" s="7">
        <v>23595</v>
      </c>
      <c r="H8" s="7"/>
      <c r="I8" s="7">
        <v>17839</v>
      </c>
      <c r="J8" s="7">
        <v>20432</v>
      </c>
      <c r="K8" s="7"/>
      <c r="L8" s="7">
        <v>849252</v>
      </c>
      <c r="M8" s="7">
        <v>469392</v>
      </c>
      <c r="N8" s="7"/>
      <c r="O8" s="7">
        <v>27155</v>
      </c>
      <c r="P8" s="7">
        <v>18989</v>
      </c>
      <c r="Q8" s="7"/>
      <c r="R8" s="7">
        <v>30946</v>
      </c>
      <c r="S8" s="8">
        <v>22771</v>
      </c>
    </row>
    <row r="9" spans="1:19" x14ac:dyDescent="0.2">
      <c r="A9" s="74">
        <v>2016</v>
      </c>
      <c r="B9" s="79"/>
      <c r="C9" s="98">
        <v>960888</v>
      </c>
      <c r="D9" s="98">
        <v>543372</v>
      </c>
      <c r="E9" s="99">
        <v>306641</v>
      </c>
      <c r="F9" s="98">
        <v>26758</v>
      </c>
      <c r="G9" s="98">
        <v>21842</v>
      </c>
      <c r="H9" s="98"/>
      <c r="I9" s="98">
        <v>16333</v>
      </c>
      <c r="J9" s="98">
        <v>18317</v>
      </c>
      <c r="K9" s="98"/>
      <c r="L9" s="98">
        <v>860549</v>
      </c>
      <c r="M9" s="98">
        <v>463933</v>
      </c>
      <c r="N9" s="98"/>
      <c r="O9" s="98">
        <v>25810</v>
      </c>
      <c r="P9" s="98">
        <v>16596</v>
      </c>
      <c r="Q9" s="98"/>
      <c r="R9" s="98">
        <v>31438</v>
      </c>
      <c r="S9" s="100">
        <v>22684</v>
      </c>
    </row>
    <row r="10" spans="1:19" x14ac:dyDescent="0.2">
      <c r="A10" s="38">
        <v>2017</v>
      </c>
      <c r="C10" s="7">
        <v>1019993</v>
      </c>
      <c r="D10" s="8">
        <v>576934</v>
      </c>
      <c r="E10" s="19">
        <v>317070</v>
      </c>
      <c r="F10" s="7">
        <v>31542</v>
      </c>
      <c r="G10" s="7">
        <v>25012</v>
      </c>
      <c r="H10" s="7"/>
      <c r="I10" s="7">
        <v>16865</v>
      </c>
      <c r="J10" s="7">
        <v>18654</v>
      </c>
      <c r="K10" s="7"/>
      <c r="L10" s="7">
        <v>910481</v>
      </c>
      <c r="M10" s="7">
        <v>490310</v>
      </c>
      <c r="N10" s="7"/>
      <c r="O10" s="7">
        <v>27629</v>
      </c>
      <c r="P10" s="7">
        <v>18304</v>
      </c>
      <c r="Q10" s="7"/>
      <c r="R10" s="7">
        <v>33476</v>
      </c>
      <c r="S10" s="8">
        <v>24655</v>
      </c>
    </row>
    <row r="11" spans="1:19" x14ac:dyDescent="0.2">
      <c r="A11" s="74">
        <v>2018</v>
      </c>
      <c r="B11" s="79"/>
      <c r="C11" s="98">
        <v>1051429.969</v>
      </c>
      <c r="D11" s="98">
        <v>606695.83499999996</v>
      </c>
      <c r="E11" s="99">
        <v>316589.5</v>
      </c>
      <c r="F11" s="98">
        <v>31545.002</v>
      </c>
      <c r="G11" s="98">
        <v>25839.113000000001</v>
      </c>
      <c r="H11" s="98"/>
      <c r="I11" s="98">
        <v>18051.258000000002</v>
      </c>
      <c r="J11" s="98">
        <v>20987.113000000001</v>
      </c>
      <c r="K11" s="98"/>
      <c r="L11" s="98">
        <v>941442.02500000002</v>
      </c>
      <c r="M11" s="98">
        <v>516579.14799999999</v>
      </c>
      <c r="N11" s="98"/>
      <c r="O11" s="98">
        <v>24597.309000000001</v>
      </c>
      <c r="P11" s="98">
        <v>16119.32</v>
      </c>
      <c r="Q11" s="98"/>
      <c r="R11" s="98">
        <v>35794.375</v>
      </c>
      <c r="S11" s="100">
        <v>27171.141</v>
      </c>
    </row>
    <row r="12" spans="1:19" x14ac:dyDescent="0.2">
      <c r="A12" s="38">
        <v>2019</v>
      </c>
      <c r="C12" s="7">
        <v>1000279.876</v>
      </c>
      <c r="D12" s="8">
        <v>588006.00399999996</v>
      </c>
      <c r="E12" s="19">
        <v>311502.00199999998</v>
      </c>
      <c r="F12" s="7">
        <v>28892.276000000002</v>
      </c>
      <c r="G12" s="7">
        <v>24154.066999999999</v>
      </c>
      <c r="H12" s="7"/>
      <c r="I12" s="7">
        <v>17070.63</v>
      </c>
      <c r="J12" s="7">
        <v>20082.521000000001</v>
      </c>
      <c r="K12" s="7"/>
      <c r="L12" s="7">
        <v>895933.41599999997</v>
      </c>
      <c r="M12" s="7">
        <v>501754.4</v>
      </c>
      <c r="N12" s="7"/>
      <c r="O12" s="7">
        <v>23105.728999999999</v>
      </c>
      <c r="P12" s="7">
        <v>14873.380999999999</v>
      </c>
      <c r="Q12" s="7"/>
      <c r="R12" s="7">
        <v>34686.425000000003</v>
      </c>
      <c r="S12" s="8">
        <v>26800.758999999998</v>
      </c>
    </row>
    <row r="13" spans="1:19" ht="12.75" customHeight="1" x14ac:dyDescent="0.2">
      <c r="A13" s="74">
        <v>2020</v>
      </c>
      <c r="B13" s="79"/>
      <c r="C13" s="76">
        <v>821467.05700000003</v>
      </c>
      <c r="D13" s="77">
        <v>495104.56200000003</v>
      </c>
      <c r="E13" s="78">
        <v>264450.19400000008</v>
      </c>
      <c r="F13" s="76">
        <v>26164.542999999998</v>
      </c>
      <c r="G13" s="76">
        <v>21754.755000000001</v>
      </c>
      <c r="H13" s="76"/>
      <c r="I13" s="76">
        <v>14353.938999999997</v>
      </c>
      <c r="J13" s="76">
        <v>17202.54</v>
      </c>
      <c r="K13" s="76"/>
      <c r="L13" s="76">
        <v>734824.04999999993</v>
      </c>
      <c r="M13" s="76">
        <v>422624.50099999999</v>
      </c>
      <c r="N13" s="76"/>
      <c r="O13" s="76">
        <v>18788.514999999999</v>
      </c>
      <c r="P13" s="76">
        <v>12005.253000000001</v>
      </c>
      <c r="Q13" s="76"/>
      <c r="R13" s="76">
        <v>27336.01</v>
      </c>
      <c r="S13" s="77">
        <v>21517.512999999999</v>
      </c>
    </row>
    <row r="14" spans="1:19" x14ac:dyDescent="0.2">
      <c r="A14" s="38">
        <v>2021</v>
      </c>
      <c r="C14" s="7">
        <v>904439.85100000002</v>
      </c>
      <c r="D14" s="8">
        <v>570890.647</v>
      </c>
      <c r="E14" s="19">
        <v>287981.29700000002</v>
      </c>
      <c r="F14" s="7">
        <v>31483.05</v>
      </c>
      <c r="G14" s="7">
        <v>27088.670999999998</v>
      </c>
      <c r="H14" s="7"/>
      <c r="I14" s="7">
        <v>17598.400000000001</v>
      </c>
      <c r="J14" s="7">
        <v>21022.350999999999</v>
      </c>
      <c r="K14" s="7"/>
      <c r="L14" s="7">
        <v>798454.75199999998</v>
      </c>
      <c r="M14" s="7">
        <v>479482.72499999998</v>
      </c>
      <c r="N14" s="7"/>
      <c r="O14" s="7">
        <v>22975.565999999999</v>
      </c>
      <c r="P14" s="7">
        <v>15482.843000000001</v>
      </c>
      <c r="Q14" s="7"/>
      <c r="R14" s="7">
        <v>33928.082999999999</v>
      </c>
      <c r="S14" s="8">
        <v>27814.057000000001</v>
      </c>
    </row>
    <row r="15" spans="1:19" x14ac:dyDescent="0.2">
      <c r="A15" s="74">
        <v>2022</v>
      </c>
      <c r="B15" s="79"/>
      <c r="C15" s="76">
        <v>875225.61100000003</v>
      </c>
      <c r="D15" s="77">
        <v>607312.88900000008</v>
      </c>
      <c r="E15" s="78">
        <v>283886.72200000001</v>
      </c>
      <c r="F15" s="76">
        <v>29856.595000000001</v>
      </c>
      <c r="G15" s="76">
        <v>28168.976000000002</v>
      </c>
      <c r="H15" s="76"/>
      <c r="I15" s="76">
        <v>16793.231</v>
      </c>
      <c r="J15" s="76">
        <v>21287.956999999999</v>
      </c>
      <c r="K15" s="76"/>
      <c r="L15" s="76">
        <v>771023.18299999996</v>
      </c>
      <c r="M15" s="76">
        <v>511600.788</v>
      </c>
      <c r="N15" s="76"/>
      <c r="O15" s="76">
        <v>21885.793000000005</v>
      </c>
      <c r="P15" s="76">
        <v>16162.981</v>
      </c>
      <c r="Q15" s="76"/>
      <c r="R15" s="76">
        <v>35666.809000000001</v>
      </c>
      <c r="S15" s="77">
        <v>30092.186999999998</v>
      </c>
    </row>
    <row r="16" spans="1:19" x14ac:dyDescent="0.2">
      <c r="A16" s="127">
        <v>2023</v>
      </c>
      <c r="B16" s="137"/>
      <c r="C16" s="129">
        <v>944994.37099999981</v>
      </c>
      <c r="D16" s="130">
        <v>676323.19999999984</v>
      </c>
      <c r="E16" s="131">
        <v>297012.386</v>
      </c>
      <c r="F16" s="129">
        <v>28163.402999999995</v>
      </c>
      <c r="G16" s="129">
        <v>27766.351999999999</v>
      </c>
      <c r="H16" s="129"/>
      <c r="I16" s="129">
        <v>15784.545999999997</v>
      </c>
      <c r="J16" s="129">
        <v>20628.977000000003</v>
      </c>
      <c r="K16" s="129"/>
      <c r="L16" s="129">
        <v>843231.78599999996</v>
      </c>
      <c r="M16" s="129">
        <v>581542.99600000004</v>
      </c>
      <c r="N16" s="129"/>
      <c r="O16" s="129">
        <v>21676.207999999999</v>
      </c>
      <c r="P16" s="129">
        <v>16653.026999999998</v>
      </c>
      <c r="Q16" s="129"/>
      <c r="R16" s="129">
        <v>36138.428</v>
      </c>
      <c r="S16" s="130">
        <v>29731.848000000002</v>
      </c>
    </row>
    <row r="17" spans="1:19" x14ac:dyDescent="0.2">
      <c r="A17" s="132">
        <v>2024</v>
      </c>
      <c r="B17" s="138"/>
      <c r="C17" s="134">
        <v>890005.58000000007</v>
      </c>
      <c r="D17" s="135">
        <v>653212.40800000005</v>
      </c>
      <c r="E17" s="136">
        <v>278422.27900000004</v>
      </c>
      <c r="F17" s="134">
        <v>26338.595999999998</v>
      </c>
      <c r="G17" s="134">
        <v>26734.922000000002</v>
      </c>
      <c r="H17" s="134"/>
      <c r="I17" s="134">
        <v>15121.263000000001</v>
      </c>
      <c r="J17" s="134">
        <v>20079.781999999999</v>
      </c>
      <c r="K17" s="134"/>
      <c r="L17" s="134">
        <v>801812.14000000013</v>
      </c>
      <c r="M17" s="134">
        <v>565944.37400000007</v>
      </c>
      <c r="N17" s="134"/>
      <c r="O17" s="134">
        <v>20257.589</v>
      </c>
      <c r="P17" s="134">
        <v>16330.520999999999</v>
      </c>
      <c r="Q17" s="134"/>
      <c r="R17" s="134">
        <v>26475.991999999998</v>
      </c>
      <c r="S17" s="135">
        <v>24122.808999999997</v>
      </c>
    </row>
    <row r="18" spans="1:19" x14ac:dyDescent="0.2">
      <c r="A18" s="22"/>
      <c r="B18" s="23"/>
      <c r="C18" s="3"/>
      <c r="D18" s="4"/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x14ac:dyDescent="0.2">
      <c r="A19" s="74" t="s">
        <v>148</v>
      </c>
      <c r="B19" s="79"/>
      <c r="C19" s="76">
        <v>72175.823000000004</v>
      </c>
      <c r="D19" s="77">
        <v>55343.802000000003</v>
      </c>
      <c r="E19" s="78">
        <v>21939.863000000001</v>
      </c>
      <c r="F19" s="76">
        <v>2064.92</v>
      </c>
      <c r="G19" s="76">
        <v>2262.9090000000001</v>
      </c>
      <c r="H19" s="76"/>
      <c r="I19" s="76">
        <v>1242.6690000000001</v>
      </c>
      <c r="J19" s="76">
        <v>1676.002</v>
      </c>
      <c r="K19" s="76"/>
      <c r="L19" s="76">
        <v>64824.93</v>
      </c>
      <c r="M19" s="76">
        <v>47899.569000000003</v>
      </c>
      <c r="N19" s="76"/>
      <c r="O19" s="76">
        <v>1764.175</v>
      </c>
      <c r="P19" s="76">
        <v>1442.924</v>
      </c>
      <c r="Q19" s="76"/>
      <c r="R19" s="76">
        <v>2279.1289999999999</v>
      </c>
      <c r="S19" s="77">
        <v>2062.3980000000001</v>
      </c>
    </row>
    <row r="20" spans="1:19" x14ac:dyDescent="0.2">
      <c r="A20" s="119" t="s">
        <v>6</v>
      </c>
      <c r="C20" s="7">
        <v>74291.966</v>
      </c>
      <c r="D20" s="8">
        <v>55870.457999999999</v>
      </c>
      <c r="E20" s="19">
        <v>23122.885999999999</v>
      </c>
      <c r="F20" s="7">
        <v>2112.5390000000002</v>
      </c>
      <c r="G20" s="7">
        <v>2234.797</v>
      </c>
      <c r="H20" s="7"/>
      <c r="I20" s="7">
        <v>1239.1659999999999</v>
      </c>
      <c r="J20" s="7">
        <v>1700.78</v>
      </c>
      <c r="K20" s="7"/>
      <c r="L20" s="7">
        <v>66708.930999999997</v>
      </c>
      <c r="M20" s="7">
        <v>48202.241999999998</v>
      </c>
      <c r="N20" s="7"/>
      <c r="O20" s="7">
        <v>1831.2639999999999</v>
      </c>
      <c r="P20" s="7">
        <v>1534.1780000000001</v>
      </c>
      <c r="Q20" s="7"/>
      <c r="R20" s="7">
        <v>2400.0659999999998</v>
      </c>
      <c r="S20" s="8">
        <v>2198.4609999999998</v>
      </c>
    </row>
    <row r="21" spans="1:19" x14ac:dyDescent="0.2">
      <c r="A21" s="120" t="s">
        <v>76</v>
      </c>
      <c r="B21" s="79"/>
      <c r="C21" s="76">
        <v>76083.989000000016</v>
      </c>
      <c r="D21" s="77">
        <v>57407.423999999992</v>
      </c>
      <c r="E21" s="78">
        <v>23576.460999999999</v>
      </c>
      <c r="F21" s="76">
        <v>2195.6579999999999</v>
      </c>
      <c r="G21" s="76">
        <v>2318.4870000000001</v>
      </c>
      <c r="H21" s="76"/>
      <c r="I21" s="76">
        <v>1204.123</v>
      </c>
      <c r="J21" s="76">
        <v>1677.1890000000001</v>
      </c>
      <c r="K21" s="76"/>
      <c r="L21" s="76">
        <v>68516.073000000004</v>
      </c>
      <c r="M21" s="76">
        <v>49669.813999999998</v>
      </c>
      <c r="N21" s="76"/>
      <c r="O21" s="76">
        <v>1788.5730000000001</v>
      </c>
      <c r="P21" s="76">
        <v>1499.912</v>
      </c>
      <c r="Q21" s="76"/>
      <c r="R21" s="76">
        <v>2379.5619999999999</v>
      </c>
      <c r="S21" s="77">
        <v>2242.0219999999999</v>
      </c>
    </row>
    <row r="22" spans="1:19" x14ac:dyDescent="0.2">
      <c r="A22" s="119" t="s">
        <v>77</v>
      </c>
      <c r="C22" s="7">
        <v>72338.183999999994</v>
      </c>
      <c r="D22" s="8">
        <v>55536.627</v>
      </c>
      <c r="E22" s="19">
        <v>23018.159</v>
      </c>
      <c r="F22" s="7">
        <v>2088.5309999999999</v>
      </c>
      <c r="G22" s="7">
        <v>2199.761</v>
      </c>
      <c r="H22" s="7"/>
      <c r="I22" s="7">
        <v>1137.7550000000001</v>
      </c>
      <c r="J22" s="7">
        <v>1610.2339999999999</v>
      </c>
      <c r="K22" s="7"/>
      <c r="L22" s="7">
        <v>65135.951000000001</v>
      </c>
      <c r="M22" s="7">
        <v>48061.345999999998</v>
      </c>
      <c r="N22" s="7"/>
      <c r="O22" s="7">
        <v>1711.81</v>
      </c>
      <c r="P22" s="7">
        <v>1426.9259999999999</v>
      </c>
      <c r="Q22" s="7"/>
      <c r="R22" s="7">
        <v>2264.1370000000002</v>
      </c>
      <c r="S22" s="8">
        <v>2238.36</v>
      </c>
    </row>
    <row r="23" spans="1:19" x14ac:dyDescent="0.2">
      <c r="A23" s="120" t="s">
        <v>12</v>
      </c>
      <c r="B23" s="79"/>
      <c r="C23" s="76">
        <v>69336.284999999989</v>
      </c>
      <c r="D23" s="77">
        <v>53415.557999999997</v>
      </c>
      <c r="E23" s="78">
        <v>21649.75</v>
      </c>
      <c r="F23" s="76">
        <v>2051.6460000000002</v>
      </c>
      <c r="G23" s="76">
        <v>2164.9349999999999</v>
      </c>
      <c r="H23" s="76"/>
      <c r="I23" s="76">
        <v>1062.1769999999999</v>
      </c>
      <c r="J23" s="76">
        <v>1569.818</v>
      </c>
      <c r="K23" s="76"/>
      <c r="L23" s="76">
        <v>62508.377</v>
      </c>
      <c r="M23" s="76">
        <v>46296.625</v>
      </c>
      <c r="N23" s="76"/>
      <c r="O23" s="76">
        <v>1538.4570000000001</v>
      </c>
      <c r="P23" s="76">
        <v>1298.5509999999999</v>
      </c>
      <c r="Q23" s="76"/>
      <c r="R23" s="76">
        <v>2175.6280000000002</v>
      </c>
      <c r="S23" s="77">
        <v>2085.6289999999999</v>
      </c>
    </row>
    <row r="24" spans="1:19" x14ac:dyDescent="0.2">
      <c r="A24" s="119" t="s">
        <v>14</v>
      </c>
      <c r="C24" s="7">
        <v>76600.564000000013</v>
      </c>
      <c r="D24" s="8">
        <v>58427.417000000001</v>
      </c>
      <c r="E24" s="19">
        <v>24270.911</v>
      </c>
      <c r="F24" s="7">
        <v>2231.1640000000002</v>
      </c>
      <c r="G24" s="7">
        <v>2336.9479999999999</v>
      </c>
      <c r="H24" s="7"/>
      <c r="I24" s="7">
        <v>1142.1379999999999</v>
      </c>
      <c r="J24" s="7">
        <v>1633.8109999999999</v>
      </c>
      <c r="K24" s="7"/>
      <c r="L24" s="7">
        <v>69165.804000000004</v>
      </c>
      <c r="M24" s="7">
        <v>50839.461000000003</v>
      </c>
      <c r="N24" s="7"/>
      <c r="O24" s="7">
        <v>1706.85</v>
      </c>
      <c r="P24" s="7">
        <v>1392.6279999999999</v>
      </c>
      <c r="Q24" s="7"/>
      <c r="R24" s="7">
        <v>2354.6080000000002</v>
      </c>
      <c r="S24" s="8">
        <v>2224.569</v>
      </c>
    </row>
    <row r="25" spans="1:19" x14ac:dyDescent="0.2">
      <c r="A25" s="120" t="s">
        <v>16</v>
      </c>
      <c r="B25" s="79"/>
      <c r="C25" s="76">
        <v>81945.434999999998</v>
      </c>
      <c r="D25" s="77">
        <v>62800.268000000004</v>
      </c>
      <c r="E25" s="78">
        <v>26065.185000000001</v>
      </c>
      <c r="F25" s="76">
        <v>2374.645</v>
      </c>
      <c r="G25" s="76">
        <v>2532.6669999999999</v>
      </c>
      <c r="H25" s="76"/>
      <c r="I25" s="76">
        <v>1201.559</v>
      </c>
      <c r="J25" s="76">
        <v>1778.04</v>
      </c>
      <c r="K25" s="76"/>
      <c r="L25" s="76">
        <v>74198.157000000007</v>
      </c>
      <c r="M25" s="76">
        <v>54733.029000000002</v>
      </c>
      <c r="N25" s="76"/>
      <c r="O25" s="76">
        <v>1779.4010000000001</v>
      </c>
      <c r="P25" s="76">
        <v>1436.848</v>
      </c>
      <c r="Q25" s="76"/>
      <c r="R25" s="76">
        <v>2391.6729999999998</v>
      </c>
      <c r="S25" s="77">
        <v>2319.6840000000002</v>
      </c>
    </row>
    <row r="26" spans="1:19" x14ac:dyDescent="0.2">
      <c r="A26" s="119" t="s">
        <v>78</v>
      </c>
      <c r="C26" s="7">
        <v>57819.656999999999</v>
      </c>
      <c r="D26" s="8">
        <v>44684.289000000004</v>
      </c>
      <c r="E26" s="19">
        <v>17527.748</v>
      </c>
      <c r="F26" s="7">
        <v>1869.5940000000001</v>
      </c>
      <c r="G26" s="7">
        <v>1974.489</v>
      </c>
      <c r="H26" s="7"/>
      <c r="I26" s="7">
        <v>974.255</v>
      </c>
      <c r="J26" s="7">
        <v>1504.6690000000001</v>
      </c>
      <c r="K26" s="7"/>
      <c r="L26" s="7">
        <v>52069.161999999997</v>
      </c>
      <c r="M26" s="7">
        <v>38494.563999999998</v>
      </c>
      <c r="N26" s="7"/>
      <c r="O26" s="7">
        <v>1182.0630000000001</v>
      </c>
      <c r="P26" s="7">
        <v>975.30499999999995</v>
      </c>
      <c r="Q26" s="7"/>
      <c r="R26" s="7">
        <v>1724.5830000000001</v>
      </c>
      <c r="S26" s="8">
        <v>1735.2619999999999</v>
      </c>
    </row>
    <row r="27" spans="1:19" x14ac:dyDescent="0.2">
      <c r="A27" s="120" t="s">
        <v>20</v>
      </c>
      <c r="B27" s="79"/>
      <c r="C27" s="76">
        <v>78388.760000000009</v>
      </c>
      <c r="D27" s="77">
        <v>59523.637000000002</v>
      </c>
      <c r="E27" s="78">
        <v>25219.234</v>
      </c>
      <c r="F27" s="76">
        <v>2296.7730000000001</v>
      </c>
      <c r="G27" s="76">
        <v>2453.87</v>
      </c>
      <c r="H27" s="76"/>
      <c r="I27" s="76">
        <v>1263.8610000000001</v>
      </c>
      <c r="J27" s="76">
        <v>1804.9829999999999</v>
      </c>
      <c r="K27" s="76"/>
      <c r="L27" s="76">
        <v>70988.619000000006</v>
      </c>
      <c r="M27" s="76">
        <v>51744.000999999997</v>
      </c>
      <c r="N27" s="76"/>
      <c r="O27" s="76">
        <v>1668.6690000000001</v>
      </c>
      <c r="P27" s="76">
        <v>1389.2429999999999</v>
      </c>
      <c r="Q27" s="76"/>
      <c r="R27" s="76">
        <v>2170.8380000000002</v>
      </c>
      <c r="S27" s="77">
        <v>2131.54</v>
      </c>
    </row>
    <row r="28" spans="1:19" x14ac:dyDescent="0.2">
      <c r="A28" s="119" t="s">
        <v>79</v>
      </c>
      <c r="C28" s="7">
        <v>82873.582000000009</v>
      </c>
      <c r="D28" s="8">
        <v>62612.777999999998</v>
      </c>
      <c r="E28" s="19">
        <v>26222.87</v>
      </c>
      <c r="F28" s="7">
        <v>2438.0050000000001</v>
      </c>
      <c r="G28" s="7">
        <v>2539.127</v>
      </c>
      <c r="H28" s="7"/>
      <c r="I28" s="7">
        <v>1338.3150000000001</v>
      </c>
      <c r="J28" s="7">
        <v>1910.463</v>
      </c>
      <c r="K28" s="7"/>
      <c r="L28" s="7">
        <v>74808.883000000002</v>
      </c>
      <c r="M28" s="7">
        <v>54286.735999999997</v>
      </c>
      <c r="N28" s="7"/>
      <c r="O28" s="7">
        <v>1969.7090000000001</v>
      </c>
      <c r="P28" s="7">
        <v>1621.1679999999999</v>
      </c>
      <c r="Q28" s="7"/>
      <c r="R28" s="7">
        <v>2318.67</v>
      </c>
      <c r="S28" s="8">
        <v>2255.2840000000001</v>
      </c>
    </row>
    <row r="29" spans="1:19" x14ac:dyDescent="0.2">
      <c r="A29" s="120" t="s">
        <v>80</v>
      </c>
      <c r="B29" s="79"/>
      <c r="C29" s="76">
        <v>72750.628999999986</v>
      </c>
      <c r="D29" s="77">
        <v>55115.607000000004</v>
      </c>
      <c r="E29" s="78">
        <v>21931.85</v>
      </c>
      <c r="F29" s="76">
        <v>2196.9270000000001</v>
      </c>
      <c r="G29" s="76">
        <v>2385.9450000000002</v>
      </c>
      <c r="H29" s="76"/>
      <c r="I29" s="76">
        <v>1188.2439999999999</v>
      </c>
      <c r="J29" s="76">
        <v>1786.9079999999999</v>
      </c>
      <c r="K29" s="76"/>
      <c r="L29" s="76">
        <v>65204.970999999998</v>
      </c>
      <c r="M29" s="76">
        <v>47123.178999999996</v>
      </c>
      <c r="N29" s="76"/>
      <c r="O29" s="76">
        <v>1782.8969999999999</v>
      </c>
      <c r="P29" s="76">
        <v>1518.703</v>
      </c>
      <c r="Q29" s="76"/>
      <c r="R29" s="76">
        <v>2377.59</v>
      </c>
      <c r="S29" s="77">
        <v>2300.8719999999998</v>
      </c>
    </row>
    <row r="30" spans="1:19" x14ac:dyDescent="0.2">
      <c r="A30" s="119" t="s">
        <v>81</v>
      </c>
      <c r="C30" s="7">
        <v>70189.434999999998</v>
      </c>
      <c r="D30" s="8">
        <v>53810.093000000001</v>
      </c>
      <c r="E30" s="19">
        <v>21552.776999999998</v>
      </c>
      <c r="F30" s="7">
        <v>2124.7199999999998</v>
      </c>
      <c r="G30" s="7">
        <v>2218.5410000000002</v>
      </c>
      <c r="H30" s="7"/>
      <c r="I30" s="7">
        <v>1136.48</v>
      </c>
      <c r="J30" s="7">
        <v>1665.068</v>
      </c>
      <c r="K30" s="7"/>
      <c r="L30" s="7">
        <v>63161.49</v>
      </c>
      <c r="M30" s="7">
        <v>46394.262000000002</v>
      </c>
      <c r="N30" s="7"/>
      <c r="O30" s="7">
        <v>1645.348</v>
      </c>
      <c r="P30" s="7">
        <v>1410.057</v>
      </c>
      <c r="Q30" s="7"/>
      <c r="R30" s="7">
        <v>2121.3969999999999</v>
      </c>
      <c r="S30" s="8">
        <v>2122.165</v>
      </c>
    </row>
    <row r="31" spans="1:19" x14ac:dyDescent="0.2">
      <c r="A31" s="5"/>
      <c r="D31" s="6"/>
      <c r="E31" s="20"/>
      <c r="S31" s="6"/>
    </row>
    <row r="32" spans="1:19" x14ac:dyDescent="0.2">
      <c r="A32" s="28" t="s">
        <v>82</v>
      </c>
      <c r="B32" s="29"/>
      <c r="C32" s="30">
        <f>SUM(C19:C31)</f>
        <v>884794.30899999989</v>
      </c>
      <c r="D32" s="30">
        <f>SUM(D19:D31)</f>
        <v>674547.95799999998</v>
      </c>
      <c r="E32" s="32">
        <f>SUM(E19:E31)</f>
        <v>276097.69399999996</v>
      </c>
      <c r="F32" s="30">
        <f>SUM(F19:F31)</f>
        <v>26045.122000000007</v>
      </c>
      <c r="G32" s="30">
        <f>SUM(G19:G31)</f>
        <v>27622.475999999999</v>
      </c>
      <c r="H32" s="30"/>
      <c r="I32" s="30">
        <f>SUM(I19:I31)</f>
        <v>14130.742</v>
      </c>
      <c r="J32" s="30">
        <f>SUM(J19:J31)</f>
        <v>20317.965</v>
      </c>
      <c r="K32" s="30"/>
      <c r="L32" s="30">
        <f>SUM(L19:L31)</f>
        <v>797291.348</v>
      </c>
      <c r="M32" s="30">
        <f>SUM(M19:M31)</f>
        <v>583744.82799999986</v>
      </c>
      <c r="N32" s="30"/>
      <c r="O32" s="30">
        <f>SUM(O19:O31)</f>
        <v>20369.216</v>
      </c>
      <c r="P32" s="30">
        <f>SUM(P19:P31)</f>
        <v>16946.442999999999</v>
      </c>
      <c r="Q32" s="30"/>
      <c r="R32" s="30">
        <f>SUM(R19:R31)</f>
        <v>26957.881000000001</v>
      </c>
      <c r="S32" s="31">
        <f>SUM(S19:S31)</f>
        <v>25916.245999999999</v>
      </c>
    </row>
    <row r="33" spans="1:19" x14ac:dyDescent="0.2">
      <c r="A33" s="5" t="s">
        <v>83</v>
      </c>
      <c r="C33" s="7">
        <f>C17</f>
        <v>890005.58000000007</v>
      </c>
      <c r="D33" s="7">
        <f>D17</f>
        <v>653212.40800000005</v>
      </c>
      <c r="E33" s="19">
        <f>E17</f>
        <v>278422.27900000004</v>
      </c>
      <c r="F33" s="7">
        <f>F17</f>
        <v>26338.595999999998</v>
      </c>
      <c r="G33" s="7">
        <f>G17</f>
        <v>26734.922000000002</v>
      </c>
      <c r="H33" s="7"/>
      <c r="I33" s="7">
        <f>I17</f>
        <v>15121.263000000001</v>
      </c>
      <c r="J33" s="7">
        <f>J17</f>
        <v>20079.781999999999</v>
      </c>
      <c r="K33" s="7"/>
      <c r="L33" s="7">
        <f>L17</f>
        <v>801812.14000000013</v>
      </c>
      <c r="M33" s="7">
        <f>M17</f>
        <v>565944.37400000007</v>
      </c>
      <c r="N33" s="7"/>
      <c r="O33" s="7">
        <f>O17</f>
        <v>20257.589</v>
      </c>
      <c r="P33" s="7">
        <f>P17</f>
        <v>16330.520999999999</v>
      </c>
      <c r="Q33" s="7"/>
      <c r="R33" s="7">
        <f>R17</f>
        <v>26475.991999999998</v>
      </c>
      <c r="S33" s="8">
        <f>S17</f>
        <v>24122.808999999997</v>
      </c>
    </row>
    <row r="34" spans="1:19" x14ac:dyDescent="0.2">
      <c r="A34" s="28" t="s">
        <v>84</v>
      </c>
      <c r="B34" s="29"/>
      <c r="C34" s="33">
        <v>1</v>
      </c>
      <c r="D34" s="33">
        <v>1</v>
      </c>
      <c r="E34" s="37">
        <v>0.32435833507618872</v>
      </c>
      <c r="F34" s="33">
        <v>3.4113027115245144E-2</v>
      </c>
      <c r="G34" s="33">
        <v>4.6382970805021066E-2</v>
      </c>
      <c r="H34" s="29"/>
      <c r="I34" s="33">
        <v>1.9187316720328466E-2</v>
      </c>
      <c r="J34" s="33">
        <v>3.5052700816300304E-2</v>
      </c>
      <c r="K34" s="29"/>
      <c r="L34" s="33">
        <v>0.88094220885407792</v>
      </c>
      <c r="M34" s="33">
        <v>0.84240067560957022</v>
      </c>
      <c r="N34" s="29"/>
      <c r="O34" s="33">
        <v>2.5005887310580545E-2</v>
      </c>
      <c r="P34" s="33">
        <v>2.6613927174530948E-2</v>
      </c>
      <c r="Q34" s="29"/>
      <c r="R34" s="33">
        <v>4.0751559999767879E-2</v>
      </c>
      <c r="S34" s="34">
        <v>4.9549725594577321E-2</v>
      </c>
    </row>
    <row r="35" spans="1:19" x14ac:dyDescent="0.2">
      <c r="A35" s="13" t="s">
        <v>85</v>
      </c>
      <c r="B35" s="14"/>
      <c r="C35" s="15">
        <f>C32/C33</f>
        <v>0.99414467603675005</v>
      </c>
      <c r="D35" s="15">
        <f>D32/D33</f>
        <v>1.0326624995770135</v>
      </c>
      <c r="E35" s="73">
        <f>E32/E33</f>
        <v>0.99165086569814309</v>
      </c>
      <c r="F35" s="15">
        <f>F32/F33</f>
        <v>0.9888576445001096</v>
      </c>
      <c r="G35" s="15">
        <f>G32/G33</f>
        <v>1.0331983014575468</v>
      </c>
      <c r="H35" s="15"/>
      <c r="I35" s="15">
        <f>I32/I33</f>
        <v>0.93449482361360947</v>
      </c>
      <c r="J35" s="15">
        <f>J32/J33</f>
        <v>1.0118618319661041</v>
      </c>
      <c r="K35" s="15"/>
      <c r="L35" s="15">
        <f>L32/L33</f>
        <v>0.99436178155147392</v>
      </c>
      <c r="M35" s="15">
        <f>M32/M33</f>
        <v>1.0314526565114326</v>
      </c>
      <c r="N35" s="15"/>
      <c r="O35" s="15">
        <f>O32/O33</f>
        <v>1.0055103793447484</v>
      </c>
      <c r="P35" s="15">
        <f>P32/P33</f>
        <v>1.0377160042842479</v>
      </c>
      <c r="Q35" s="15"/>
      <c r="R35" s="15">
        <f>R32/R33</f>
        <v>1.0182009799670586</v>
      </c>
      <c r="S35" s="16">
        <f>S32/S33</f>
        <v>1.0743461095264653</v>
      </c>
    </row>
    <row r="36" spans="1:19" x14ac:dyDescent="0.2">
      <c r="A36" s="2"/>
      <c r="B36" s="3"/>
      <c r="C36" s="3"/>
      <c r="D36" s="4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1:19" x14ac:dyDescent="0.2">
      <c r="A37" s="74" t="s">
        <v>149</v>
      </c>
      <c r="B37" s="79"/>
      <c r="C37" s="76">
        <v>70523.523000000001</v>
      </c>
      <c r="D37" s="77">
        <v>54172.101999999999</v>
      </c>
      <c r="E37" s="78">
        <v>21564.13</v>
      </c>
      <c r="F37" s="76">
        <v>2023.5350000000001</v>
      </c>
      <c r="G37" s="76">
        <v>2101.652</v>
      </c>
      <c r="H37" s="76"/>
      <c r="I37" s="76">
        <v>1085.8710000000001</v>
      </c>
      <c r="J37" s="76">
        <v>1634.2550000000001</v>
      </c>
      <c r="K37" s="76"/>
      <c r="L37" s="76">
        <v>63477.838000000003</v>
      </c>
      <c r="M37" s="76">
        <v>46915.252999999997</v>
      </c>
      <c r="N37" s="76"/>
      <c r="O37" s="76">
        <v>1670.6310000000001</v>
      </c>
      <c r="P37" s="76">
        <v>1372.498</v>
      </c>
      <c r="Q37" s="76"/>
      <c r="R37" s="76">
        <v>2265.6480000000001</v>
      </c>
      <c r="S37" s="77">
        <v>2148.444</v>
      </c>
    </row>
    <row r="38" spans="1:19" x14ac:dyDescent="0.2">
      <c r="A38" s="119" t="s">
        <v>6</v>
      </c>
      <c r="C38" s="7">
        <v>74785.502999999997</v>
      </c>
      <c r="D38" s="8">
        <v>57822.55</v>
      </c>
      <c r="E38" s="19">
        <v>22755.964</v>
      </c>
      <c r="F38" s="7">
        <v>2166.8679999999999</v>
      </c>
      <c r="G38" s="7">
        <v>2216.7359999999999</v>
      </c>
      <c r="H38" s="7"/>
      <c r="I38" s="7">
        <v>1177.163</v>
      </c>
      <c r="J38" s="7">
        <v>1742.077</v>
      </c>
      <c r="K38" s="7"/>
      <c r="L38" s="7">
        <v>67508.491999999998</v>
      </c>
      <c r="M38" s="7">
        <v>50030.712</v>
      </c>
      <c r="N38" s="7"/>
      <c r="O38" s="7">
        <v>1617.51</v>
      </c>
      <c r="P38" s="7">
        <v>1396.671</v>
      </c>
      <c r="Q38" s="7"/>
      <c r="R38" s="7">
        <v>2315.4699999999998</v>
      </c>
      <c r="S38" s="8">
        <v>2436.3539999999998</v>
      </c>
    </row>
    <row r="39" spans="1:19" x14ac:dyDescent="0.2">
      <c r="A39" s="120" t="s">
        <v>86</v>
      </c>
      <c r="B39" s="79"/>
      <c r="C39" s="76">
        <v>81255.635999999999</v>
      </c>
      <c r="D39" s="77">
        <v>62438.27199999999</v>
      </c>
      <c r="E39" s="78">
        <v>25181.59</v>
      </c>
      <c r="F39" s="76">
        <v>2249.1370000000002</v>
      </c>
      <c r="G39" s="76">
        <v>2318.674</v>
      </c>
      <c r="H39" s="76"/>
      <c r="I39" s="76">
        <v>1234.056</v>
      </c>
      <c r="J39" s="76">
        <v>1820.606</v>
      </c>
      <c r="K39" s="76"/>
      <c r="L39" s="76">
        <v>73581.491999999998</v>
      </c>
      <c r="M39" s="76">
        <v>54446.377999999997</v>
      </c>
      <c r="N39" s="76"/>
      <c r="O39" s="76">
        <v>1671.5609999999999</v>
      </c>
      <c r="P39" s="76">
        <v>1396.1110000000001</v>
      </c>
      <c r="Q39" s="76"/>
      <c r="R39" s="76">
        <v>2519.39</v>
      </c>
      <c r="S39" s="77">
        <v>2456.5030000000002</v>
      </c>
    </row>
    <row r="40" spans="1:19" x14ac:dyDescent="0.2">
      <c r="A40" s="119" t="s">
        <v>10</v>
      </c>
      <c r="C40" s="7">
        <v>76046.84</v>
      </c>
      <c r="D40" s="8">
        <v>60067.79</v>
      </c>
      <c r="E40" s="19">
        <v>24043.188999999998</v>
      </c>
      <c r="F40" s="7">
        <v>2223.0680000000002</v>
      </c>
      <c r="G40" s="7">
        <v>2382.6909999999998</v>
      </c>
      <c r="H40" s="7"/>
      <c r="I40" s="7">
        <v>1257.828</v>
      </c>
      <c r="J40" s="7">
        <v>1931.9069999999999</v>
      </c>
      <c r="K40" s="7"/>
      <c r="L40" s="7">
        <v>68498.888999999996</v>
      </c>
      <c r="M40" s="7">
        <v>51915.383999999998</v>
      </c>
      <c r="N40" s="7"/>
      <c r="O40" s="7">
        <v>1603.338</v>
      </c>
      <c r="P40" s="7">
        <v>1387.097</v>
      </c>
      <c r="Q40" s="7"/>
      <c r="R40" s="7">
        <v>2463.7170000000001</v>
      </c>
      <c r="S40" s="8">
        <v>2450.7109999999998</v>
      </c>
    </row>
    <row r="41" spans="1:19" x14ac:dyDescent="0.2">
      <c r="A41" s="120" t="s">
        <v>87</v>
      </c>
      <c r="B41" s="79"/>
      <c r="C41" s="76">
        <v>67571.478000000003</v>
      </c>
      <c r="D41" s="77">
        <v>53275.233</v>
      </c>
      <c r="E41" s="78">
        <v>20751.300999999999</v>
      </c>
      <c r="F41" s="76">
        <v>2024.68</v>
      </c>
      <c r="G41" s="76">
        <v>2143.4140000000002</v>
      </c>
      <c r="H41" s="76"/>
      <c r="I41" s="76">
        <v>1112.116</v>
      </c>
      <c r="J41" s="76">
        <v>1737.6489999999999</v>
      </c>
      <c r="K41" s="76"/>
      <c r="L41" s="76">
        <v>60631.493999999999</v>
      </c>
      <c r="M41" s="76">
        <v>45854.906999999999</v>
      </c>
      <c r="N41" s="76"/>
      <c r="O41" s="76">
        <v>1475.35</v>
      </c>
      <c r="P41" s="76">
        <v>1238.3330000000001</v>
      </c>
      <c r="Q41" s="76"/>
      <c r="R41" s="76">
        <v>2327.8380000000002</v>
      </c>
      <c r="S41" s="77">
        <v>2300.9299999999998</v>
      </c>
    </row>
    <row r="42" spans="1:19" x14ac:dyDescent="0.2">
      <c r="A42" s="119" t="s">
        <v>14</v>
      </c>
      <c r="C42" s="7"/>
      <c r="D42" s="8"/>
      <c r="E42" s="1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/>
    </row>
    <row r="43" spans="1:19" x14ac:dyDescent="0.2">
      <c r="A43" s="120" t="s">
        <v>16</v>
      </c>
      <c r="B43" s="79"/>
      <c r="C43" s="76"/>
      <c r="D43" s="77"/>
      <c r="E43" s="7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</row>
    <row r="44" spans="1:19" x14ac:dyDescent="0.2">
      <c r="A44" s="119" t="s">
        <v>18</v>
      </c>
      <c r="C44" s="7"/>
      <c r="D44" s="8"/>
      <c r="E44" s="1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8"/>
    </row>
    <row r="45" spans="1:19" x14ac:dyDescent="0.2">
      <c r="A45" s="120" t="s">
        <v>88</v>
      </c>
      <c r="B45" s="79"/>
      <c r="C45" s="76"/>
      <c r="D45" s="77"/>
      <c r="E45" s="7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</row>
    <row r="46" spans="1:19" x14ac:dyDescent="0.2">
      <c r="A46" s="119" t="s">
        <v>89</v>
      </c>
      <c r="C46" s="7"/>
      <c r="D46" s="8"/>
      <c r="E46" s="19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8"/>
    </row>
    <row r="47" spans="1:19" x14ac:dyDescent="0.2">
      <c r="A47" s="120" t="s">
        <v>24</v>
      </c>
      <c r="B47" s="79"/>
      <c r="C47" s="76"/>
      <c r="D47" s="77"/>
      <c r="E47" s="7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</row>
    <row r="48" spans="1:19" x14ac:dyDescent="0.2">
      <c r="A48" s="119" t="s">
        <v>90</v>
      </c>
      <c r="C48" s="7"/>
      <c r="D48" s="8"/>
      <c r="E48" s="19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</row>
    <row r="49" spans="1:19" x14ac:dyDescent="0.2">
      <c r="A49" s="5"/>
      <c r="D49" s="6"/>
      <c r="E49" s="20"/>
      <c r="S49" s="6"/>
    </row>
    <row r="50" spans="1:19" x14ac:dyDescent="0.2">
      <c r="A50" s="28" t="s">
        <v>27</v>
      </c>
      <c r="B50" s="29"/>
      <c r="C50" s="30">
        <f>SUM(C37:C48)</f>
        <v>370182.98</v>
      </c>
      <c r="D50" s="30">
        <f>SUM(D37:D48)</f>
        <v>287775.94699999999</v>
      </c>
      <c r="E50" s="32">
        <f>SUM(E37:E48)</f>
        <v>114296.174</v>
      </c>
      <c r="F50" s="30">
        <f>SUM(F37:F48)</f>
        <v>10687.288</v>
      </c>
      <c r="G50" s="30">
        <f>SUM(G37:G48)</f>
        <v>11163.167000000001</v>
      </c>
      <c r="H50" s="30"/>
      <c r="I50" s="30">
        <f>SUM(I37:I48)</f>
        <v>5867.0339999999997</v>
      </c>
      <c r="J50" s="30">
        <f>SUM(J37:J48)</f>
        <v>8866.4940000000006</v>
      </c>
      <c r="K50" s="30"/>
      <c r="L50" s="30">
        <f>SUM(L37:L48)</f>
        <v>333698.20500000002</v>
      </c>
      <c r="M50" s="30">
        <f>SUM(M37:M48)</f>
        <v>249162.63399999999</v>
      </c>
      <c r="N50" s="30"/>
      <c r="O50" s="30">
        <f>SUM(O37:O48)</f>
        <v>8038.3899999999994</v>
      </c>
      <c r="P50" s="30">
        <f>SUM(P37:P48)</f>
        <v>6790.7099999999991</v>
      </c>
      <c r="Q50" s="30"/>
      <c r="R50" s="30">
        <f>SUM(R37:R48)</f>
        <v>11892.063</v>
      </c>
      <c r="S50" s="31">
        <f>SUM(S37:S48)</f>
        <v>11792.941999999999</v>
      </c>
    </row>
    <row r="51" spans="1:19" x14ac:dyDescent="0.2">
      <c r="A51" s="5" t="s">
        <v>91</v>
      </c>
      <c r="C51" s="7">
        <f>SUM(C19:C23)</f>
        <v>364226.24699999997</v>
      </c>
      <c r="D51" s="7">
        <f>SUM(D19:D23)</f>
        <v>277573.86900000001</v>
      </c>
      <c r="E51" s="146">
        <f>SUM(E19:E23)</f>
        <v>113307.11899999999</v>
      </c>
      <c r="F51" s="146">
        <f>SUM(F19:F23)</f>
        <v>10513.294000000002</v>
      </c>
      <c r="G51" s="7">
        <f>SUM(G19:G23)</f>
        <v>11180.888999999999</v>
      </c>
      <c r="H51" s="7"/>
      <c r="I51" s="7">
        <f t="shared" ref="H51:S51" si="0">SUM(I19:I23)</f>
        <v>5885.8899999999994</v>
      </c>
      <c r="J51" s="7">
        <f t="shared" si="0"/>
        <v>8234.0229999999992</v>
      </c>
      <c r="K51" s="7"/>
      <c r="L51" s="7">
        <f t="shared" si="0"/>
        <v>327694.26199999999</v>
      </c>
      <c r="M51" s="7">
        <f t="shared" si="0"/>
        <v>240129.59599999999</v>
      </c>
      <c r="N51" s="7"/>
      <c r="O51" s="7">
        <f t="shared" si="0"/>
        <v>8634.2790000000005</v>
      </c>
      <c r="P51" s="7">
        <f t="shared" si="0"/>
        <v>7202.491</v>
      </c>
      <c r="Q51" s="7"/>
      <c r="R51" s="7">
        <f t="shared" si="0"/>
        <v>11498.522000000001</v>
      </c>
      <c r="S51" s="7">
        <f t="shared" si="0"/>
        <v>10826.869999999999</v>
      </c>
    </row>
    <row r="52" spans="1:19" x14ac:dyDescent="0.2">
      <c r="A52" s="28" t="s">
        <v>92</v>
      </c>
      <c r="B52" s="29"/>
      <c r="C52" s="33">
        <f>C50/$C$50</f>
        <v>1</v>
      </c>
      <c r="D52" s="33">
        <f>D50/$D$50</f>
        <v>1</v>
      </c>
      <c r="E52" s="37">
        <f>E50/$C$50</f>
        <v>0.30875588607558352</v>
      </c>
      <c r="F52" s="33">
        <f>F50/$C$50</f>
        <v>2.8870284635992723E-2</v>
      </c>
      <c r="G52" s="33">
        <f>G50/$D$50</f>
        <v>3.8791174579993655E-2</v>
      </c>
      <c r="H52" s="29"/>
      <c r="I52" s="33">
        <f>I50/$C$50</f>
        <v>1.5849010670344704E-2</v>
      </c>
      <c r="J52" s="33">
        <f>J50/$D$50</f>
        <v>3.0810406819719374E-2</v>
      </c>
      <c r="K52" s="29"/>
      <c r="L52" s="33">
        <f>L50/$C$50</f>
        <v>0.9014412413018017</v>
      </c>
      <c r="M52" s="33">
        <f>M50/$D$50</f>
        <v>0.86582161086590048</v>
      </c>
      <c r="N52" s="29"/>
      <c r="O52" s="33">
        <f>O50/$C$50</f>
        <v>2.1714639608768613E-2</v>
      </c>
      <c r="P52" s="33">
        <f>P50/$D$50</f>
        <v>2.3597211896239541E-2</v>
      </c>
      <c r="Q52" s="29"/>
      <c r="R52" s="33">
        <f>R50/$C$50</f>
        <v>3.2124823783092352E-2</v>
      </c>
      <c r="S52" s="34">
        <f>S50/$D$50</f>
        <v>4.0979595838146955E-2</v>
      </c>
    </row>
    <row r="53" spans="1:19" x14ac:dyDescent="0.2">
      <c r="A53" s="13" t="s">
        <v>93</v>
      </c>
      <c r="B53" s="14"/>
      <c r="C53" s="15">
        <f>C50/C51</f>
        <v>1.0163544858424221</v>
      </c>
      <c r="D53" s="15">
        <f t="shared" ref="D53:S53" si="1">D50/D51</f>
        <v>1.0367544612061446</v>
      </c>
      <c r="E53" s="73">
        <f t="shared" si="1"/>
        <v>1.0087289749199255</v>
      </c>
      <c r="F53" s="15">
        <f t="shared" si="1"/>
        <v>1.0165499033889853</v>
      </c>
      <c r="G53" s="15">
        <f t="shared" si="1"/>
        <v>0.99841497397926071</v>
      </c>
      <c r="H53" s="15"/>
      <c r="I53" s="15">
        <f t="shared" si="1"/>
        <v>0.99679640632087929</v>
      </c>
      <c r="J53" s="15">
        <f t="shared" si="1"/>
        <v>1.0768119059176786</v>
      </c>
      <c r="K53" s="15"/>
      <c r="L53" s="15">
        <f t="shared" si="1"/>
        <v>1.0183217825156794</v>
      </c>
      <c r="M53" s="15">
        <f t="shared" si="1"/>
        <v>1.0376173455936686</v>
      </c>
      <c r="N53" s="15"/>
      <c r="O53" s="15">
        <f t="shared" si="1"/>
        <v>0.93098566770890756</v>
      </c>
      <c r="P53" s="15">
        <f t="shared" si="1"/>
        <v>0.94282797437719801</v>
      </c>
      <c r="Q53" s="15"/>
      <c r="R53" s="15">
        <f t="shared" si="1"/>
        <v>1.0342253552239149</v>
      </c>
      <c r="S53" s="16">
        <f t="shared" si="1"/>
        <v>1.089229112384281</v>
      </c>
    </row>
    <row r="54" spans="1:19" x14ac:dyDescent="0.2">
      <c r="B54" t="s">
        <v>35</v>
      </c>
    </row>
    <row r="55" spans="1:19" x14ac:dyDescent="0.2">
      <c r="B55" s="117" t="s">
        <v>94</v>
      </c>
    </row>
  </sheetData>
  <phoneticPr fontId="2"/>
  <pageMargins left="0.7" right="0.16" top="0.37" bottom="0.42" header="0.51200000000000001" footer="0.38"/>
  <pageSetup paperSize="9" scale="79" orientation="landscape" r:id="rId1"/>
  <headerFooter alignWithMargins="0"/>
  <ignoredErrors>
    <ignoredError sqref="C51:S51" formulaRange="1"/>
    <ignoredError sqref="D52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S55"/>
  <sheetViews>
    <sheetView view="pageBreakPreview" zoomScale="60" zoomScaleNormal="100" workbookViewId="0">
      <selection activeCell="M50" sqref="M50"/>
    </sheetView>
  </sheetViews>
  <sheetFormatPr defaultRowHeight="13.2" x14ac:dyDescent="0.2"/>
  <cols>
    <col min="1" max="1" width="13.44140625" customWidth="1"/>
    <col min="2" max="2" width="6.88671875" customWidth="1"/>
    <col min="3" max="5" width="9.109375" bestFit="1" customWidth="1"/>
    <col min="8" max="8" width="6.21875" customWidth="1"/>
    <col min="9" max="10" width="8.88671875" customWidth="1"/>
    <col min="11" max="11" width="6.21875" customWidth="1"/>
    <col min="12" max="13" width="9.109375" bestFit="1" customWidth="1"/>
    <col min="14" max="14" width="6.21875" customWidth="1"/>
    <col min="17" max="17" width="5" customWidth="1"/>
    <col min="19" max="19" width="10.77734375" customWidth="1"/>
  </cols>
  <sheetData>
    <row r="1" spans="1:19" ht="16.2" x14ac:dyDescent="0.2">
      <c r="A1" s="1" t="s">
        <v>5</v>
      </c>
      <c r="N1" t="s">
        <v>95</v>
      </c>
    </row>
    <row r="2" spans="1:19" x14ac:dyDescent="0.2">
      <c r="N2" s="121" t="s">
        <v>96</v>
      </c>
    </row>
    <row r="3" spans="1:19" x14ac:dyDescent="0.2">
      <c r="A3" t="s">
        <v>97</v>
      </c>
      <c r="N3" s="121" t="s">
        <v>98</v>
      </c>
    </row>
    <row r="4" spans="1:19" x14ac:dyDescent="0.2">
      <c r="A4" s="2"/>
      <c r="B4" s="3"/>
      <c r="C4" s="3" t="s">
        <v>99</v>
      </c>
      <c r="D4" s="4"/>
      <c r="E4" s="122" t="s">
        <v>100</v>
      </c>
      <c r="F4" s="3" t="s">
        <v>102</v>
      </c>
      <c r="G4" s="3"/>
      <c r="H4" s="3"/>
      <c r="I4" s="3" t="s">
        <v>103</v>
      </c>
      <c r="J4" s="3"/>
      <c r="K4" s="3"/>
      <c r="L4" s="3" t="s">
        <v>104</v>
      </c>
      <c r="M4" s="3"/>
      <c r="N4" s="3"/>
      <c r="O4" s="3" t="s">
        <v>105</v>
      </c>
      <c r="P4" s="3"/>
      <c r="Q4" s="3"/>
      <c r="R4" s="3" t="s">
        <v>106</v>
      </c>
      <c r="S4" s="4"/>
    </row>
    <row r="5" spans="1:19" x14ac:dyDescent="0.2">
      <c r="A5" s="13"/>
      <c r="B5" s="17"/>
      <c r="C5" s="14" t="s">
        <v>107</v>
      </c>
      <c r="D5" s="124" t="s">
        <v>108</v>
      </c>
      <c r="E5" s="125" t="s">
        <v>109</v>
      </c>
      <c r="F5" s="14" t="s">
        <v>107</v>
      </c>
      <c r="G5" s="126" t="s">
        <v>110</v>
      </c>
      <c r="H5" s="14"/>
      <c r="I5" s="14" t="s">
        <v>111</v>
      </c>
      <c r="J5" s="126" t="s">
        <v>112</v>
      </c>
      <c r="K5" s="14" t="s">
        <v>113</v>
      </c>
      <c r="L5" s="14" t="s">
        <v>114</v>
      </c>
      <c r="M5" s="126" t="s">
        <v>110</v>
      </c>
      <c r="N5" s="14" t="s">
        <v>113</v>
      </c>
      <c r="O5" s="14" t="s">
        <v>115</v>
      </c>
      <c r="P5" s="126" t="s">
        <v>116</v>
      </c>
      <c r="Q5" s="14"/>
      <c r="R5" s="14" t="s">
        <v>114</v>
      </c>
      <c r="S5" s="124" t="s">
        <v>117</v>
      </c>
    </row>
    <row r="6" spans="1:19" x14ac:dyDescent="0.2">
      <c r="A6" s="38">
        <v>2013</v>
      </c>
      <c r="B6" s="102"/>
      <c r="C6" s="7">
        <v>21707</v>
      </c>
      <c r="D6" s="8">
        <v>32121</v>
      </c>
      <c r="E6" s="19">
        <v>9311</v>
      </c>
      <c r="F6" s="40"/>
      <c r="G6" s="7"/>
      <c r="H6" s="7"/>
      <c r="I6" s="40"/>
      <c r="J6" s="7"/>
      <c r="K6" s="7"/>
      <c r="L6" s="7">
        <v>12615</v>
      </c>
      <c r="M6" s="7">
        <v>24673</v>
      </c>
      <c r="N6" s="7"/>
      <c r="O6" s="40"/>
      <c r="P6" s="7"/>
      <c r="Q6" s="7"/>
      <c r="R6" s="40"/>
      <c r="S6" s="8"/>
    </row>
    <row r="7" spans="1:19" x14ac:dyDescent="0.2">
      <c r="A7" s="74">
        <v>2014</v>
      </c>
      <c r="B7" s="104"/>
      <c r="C7" s="76">
        <v>21009</v>
      </c>
      <c r="D7" s="77">
        <v>30436</v>
      </c>
      <c r="E7" s="78">
        <v>8935</v>
      </c>
      <c r="F7" s="76"/>
      <c r="G7" s="76"/>
      <c r="H7" s="76"/>
      <c r="I7" s="76"/>
      <c r="J7" s="76"/>
      <c r="K7" s="76"/>
      <c r="L7" s="76">
        <v>11826</v>
      </c>
      <c r="M7" s="76">
        <v>23030</v>
      </c>
      <c r="N7" s="76"/>
      <c r="O7" s="76"/>
      <c r="P7" s="76"/>
      <c r="Q7" s="76"/>
      <c r="R7" s="76"/>
      <c r="S7" s="77"/>
    </row>
    <row r="8" spans="1:19" x14ac:dyDescent="0.2">
      <c r="A8" s="38">
        <v>2015</v>
      </c>
      <c r="B8" s="102"/>
      <c r="C8" s="7">
        <v>20307</v>
      </c>
      <c r="D8" s="8">
        <v>26508</v>
      </c>
      <c r="E8" s="19">
        <v>8419</v>
      </c>
      <c r="F8" s="40"/>
      <c r="G8" s="7"/>
      <c r="H8" s="7"/>
      <c r="I8" s="40"/>
      <c r="J8" s="7"/>
      <c r="K8" s="7"/>
      <c r="L8" s="7">
        <v>11001</v>
      </c>
      <c r="M8" s="7">
        <v>18618</v>
      </c>
      <c r="N8" s="7"/>
      <c r="O8" s="40"/>
      <c r="P8" s="7"/>
      <c r="Q8" s="7"/>
      <c r="R8" s="40"/>
      <c r="S8" s="8"/>
    </row>
    <row r="9" spans="1:19" x14ac:dyDescent="0.2">
      <c r="A9" s="74">
        <v>2016</v>
      </c>
      <c r="B9" s="104"/>
      <c r="C9" s="76">
        <v>18890</v>
      </c>
      <c r="D9" s="77">
        <v>27467</v>
      </c>
      <c r="E9" s="78">
        <v>7893</v>
      </c>
      <c r="F9" s="76"/>
      <c r="G9" s="76"/>
      <c r="H9" s="76"/>
      <c r="I9" s="76"/>
      <c r="J9" s="76"/>
      <c r="K9" s="76"/>
      <c r="L9" s="76">
        <v>10096</v>
      </c>
      <c r="M9" s="76">
        <v>19741</v>
      </c>
      <c r="N9" s="76"/>
      <c r="O9" s="76"/>
      <c r="P9" s="76"/>
      <c r="Q9" s="76"/>
      <c r="R9" s="76"/>
      <c r="S9" s="77"/>
    </row>
    <row r="10" spans="1:19" x14ac:dyDescent="0.2">
      <c r="A10" s="38">
        <v>2017</v>
      </c>
      <c r="B10" s="102"/>
      <c r="C10" s="7">
        <v>19713</v>
      </c>
      <c r="D10" s="8">
        <v>29829</v>
      </c>
      <c r="E10" s="19">
        <v>8501</v>
      </c>
      <c r="F10" s="103"/>
      <c r="G10" s="39"/>
      <c r="H10" s="7"/>
      <c r="I10" s="103"/>
      <c r="J10" s="39"/>
      <c r="K10" s="7"/>
      <c r="L10" s="7">
        <v>10289</v>
      </c>
      <c r="M10" s="7">
        <v>20374</v>
      </c>
      <c r="N10" s="7"/>
      <c r="O10" s="103"/>
      <c r="P10" s="39"/>
      <c r="Q10" s="7"/>
      <c r="R10" s="103"/>
      <c r="S10" s="42"/>
    </row>
    <row r="11" spans="1:19" x14ac:dyDescent="0.2">
      <c r="A11" s="74">
        <v>2018</v>
      </c>
      <c r="B11" s="79"/>
      <c r="C11" s="98">
        <v>18689.804</v>
      </c>
      <c r="D11" s="100">
        <v>30877.116999999998</v>
      </c>
      <c r="E11" s="99">
        <v>8052.585</v>
      </c>
      <c r="F11" s="84"/>
      <c r="G11" s="82"/>
      <c r="H11" s="76"/>
      <c r="I11" s="84"/>
      <c r="J11" s="82"/>
      <c r="K11" s="98"/>
      <c r="L11" s="98">
        <v>9514.0159999999996</v>
      </c>
      <c r="M11" s="98">
        <v>19988.428</v>
      </c>
      <c r="N11" s="98"/>
      <c r="O11" s="79"/>
      <c r="P11" s="76"/>
      <c r="Q11" s="76"/>
      <c r="R11" s="79"/>
      <c r="S11" s="77"/>
    </row>
    <row r="12" spans="1:19" x14ac:dyDescent="0.2">
      <c r="A12" s="38">
        <v>2019</v>
      </c>
      <c r="C12" s="48">
        <v>17544.348999999998</v>
      </c>
      <c r="D12" s="48">
        <v>31784.601999999999</v>
      </c>
      <c r="E12" s="96">
        <v>7516.1660000000002</v>
      </c>
      <c r="F12" s="46"/>
      <c r="G12" s="47"/>
      <c r="H12" s="48"/>
      <c r="I12" s="46"/>
      <c r="J12" s="47"/>
      <c r="K12" s="48"/>
      <c r="L12" s="48">
        <v>9066.643</v>
      </c>
      <c r="M12" s="48">
        <v>23035.135999999999</v>
      </c>
      <c r="O12" s="45"/>
      <c r="P12" s="44"/>
      <c r="R12" s="45"/>
      <c r="S12" s="41"/>
    </row>
    <row r="13" spans="1:19" x14ac:dyDescent="0.2">
      <c r="A13" s="74">
        <v>2020</v>
      </c>
      <c r="B13" s="79"/>
      <c r="C13" s="76">
        <v>13792.868999999999</v>
      </c>
      <c r="D13" s="76">
        <v>26189.96</v>
      </c>
      <c r="E13" s="78">
        <v>5841.7139999999999</v>
      </c>
      <c r="F13" s="76"/>
      <c r="G13" s="76"/>
      <c r="H13" s="76"/>
      <c r="I13" s="76"/>
      <c r="J13" s="76"/>
      <c r="K13" s="76"/>
      <c r="L13" s="76">
        <v>7507.7160000000003</v>
      </c>
      <c r="M13" s="76">
        <v>18635.004000000001</v>
      </c>
      <c r="N13" s="79"/>
      <c r="O13" s="79"/>
      <c r="P13" s="79"/>
      <c r="Q13" s="79"/>
      <c r="R13" s="79"/>
      <c r="S13" s="105"/>
    </row>
    <row r="14" spans="1:19" x14ac:dyDescent="0.2">
      <c r="A14" s="38">
        <v>2021</v>
      </c>
      <c r="C14" s="7">
        <v>16926.899000000001</v>
      </c>
      <c r="D14" s="7">
        <v>32177.535</v>
      </c>
      <c r="E14" s="19">
        <v>7863.9409999999998</v>
      </c>
      <c r="F14" s="7"/>
      <c r="G14" s="7"/>
      <c r="H14" s="7"/>
      <c r="I14" s="7"/>
      <c r="J14" s="7"/>
      <c r="K14" s="7"/>
      <c r="L14" s="7">
        <v>7873.732</v>
      </c>
      <c r="M14" s="7">
        <v>21697.170999999998</v>
      </c>
      <c r="S14" s="6"/>
    </row>
    <row r="15" spans="1:19" x14ac:dyDescent="0.2">
      <c r="A15" s="74">
        <v>2022</v>
      </c>
      <c r="B15" s="79"/>
      <c r="C15" s="76">
        <v>15735.266999999996</v>
      </c>
      <c r="D15" s="76">
        <v>36189.205999999998</v>
      </c>
      <c r="E15" s="78">
        <v>7152.0539999999992</v>
      </c>
      <c r="F15" s="76"/>
      <c r="G15" s="76"/>
      <c r="H15" s="76"/>
      <c r="I15" s="76"/>
      <c r="J15" s="76"/>
      <c r="K15" s="76"/>
      <c r="L15" s="76">
        <v>7363.1409999999996</v>
      </c>
      <c r="M15" s="76">
        <v>24556.255000000001</v>
      </c>
      <c r="N15" s="79"/>
      <c r="O15" s="79"/>
      <c r="P15" s="79"/>
      <c r="Q15" s="79"/>
      <c r="R15" s="79"/>
      <c r="S15" s="105"/>
    </row>
    <row r="16" spans="1:19" x14ac:dyDescent="0.2">
      <c r="A16" s="127">
        <v>2023</v>
      </c>
      <c r="B16" s="137"/>
      <c r="C16" s="129">
        <v>14138.504999999997</v>
      </c>
      <c r="D16" s="129">
        <v>38884.567999999999</v>
      </c>
      <c r="E16" s="131">
        <v>5936.7559999999994</v>
      </c>
      <c r="F16" s="129"/>
      <c r="G16" s="129"/>
      <c r="H16" s="129"/>
      <c r="I16" s="129"/>
      <c r="J16" s="129"/>
      <c r="K16" s="129"/>
      <c r="L16" s="129">
        <v>7422.5959999999995</v>
      </c>
      <c r="M16" s="129">
        <v>29157.321000000004</v>
      </c>
      <c r="N16" s="137"/>
      <c r="O16" s="137"/>
      <c r="P16" s="137"/>
      <c r="Q16" s="137"/>
      <c r="R16" s="137"/>
      <c r="S16" s="139"/>
    </row>
    <row r="17" spans="1:19" x14ac:dyDescent="0.2">
      <c r="A17" s="132">
        <v>2024</v>
      </c>
      <c r="B17" s="138"/>
      <c r="C17" s="134">
        <v>14481.893</v>
      </c>
      <c r="D17" s="134">
        <v>37456.773999999998</v>
      </c>
      <c r="E17" s="136">
        <v>6750.31</v>
      </c>
      <c r="F17" s="134"/>
      <c r="G17" s="134"/>
      <c r="H17" s="134"/>
      <c r="I17" s="134"/>
      <c r="J17" s="134"/>
      <c r="K17" s="134"/>
      <c r="L17" s="134">
        <v>7118.7130000000006</v>
      </c>
      <c r="M17" s="134">
        <v>27445.329000000005</v>
      </c>
      <c r="N17" s="138"/>
      <c r="O17" s="138"/>
      <c r="P17" s="138"/>
      <c r="Q17" s="138"/>
      <c r="R17" s="138"/>
      <c r="S17" s="140"/>
    </row>
    <row r="18" spans="1:19" x14ac:dyDescent="0.2">
      <c r="A18" s="22"/>
      <c r="B18" s="23"/>
      <c r="C18" s="3"/>
      <c r="D18" s="4"/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x14ac:dyDescent="0.2">
      <c r="A19" s="74" t="s">
        <v>148</v>
      </c>
      <c r="B19" s="79"/>
      <c r="C19" s="76">
        <v>1236.787</v>
      </c>
      <c r="D19" s="77">
        <v>2919.8720000000003</v>
      </c>
      <c r="E19" s="78">
        <v>584.86800000000005</v>
      </c>
      <c r="F19" s="157" t="s">
        <v>57</v>
      </c>
      <c r="G19" s="158"/>
      <c r="H19" s="76"/>
      <c r="I19" s="158" t="s">
        <v>57</v>
      </c>
      <c r="J19" s="158"/>
      <c r="K19" s="76"/>
      <c r="L19" s="76">
        <v>608.93700000000001</v>
      </c>
      <c r="M19" s="76">
        <v>2083.13</v>
      </c>
      <c r="N19" s="76"/>
      <c r="O19" s="158"/>
      <c r="P19" s="158"/>
      <c r="Q19" s="76"/>
      <c r="R19" s="76">
        <v>627.85</v>
      </c>
      <c r="S19" s="77">
        <v>836.74199999999996</v>
      </c>
    </row>
    <row r="20" spans="1:19" x14ac:dyDescent="0.2">
      <c r="A20" s="119" t="s">
        <v>7</v>
      </c>
      <c r="C20" s="7">
        <v>1193.5239999999999</v>
      </c>
      <c r="D20" s="8">
        <v>3166.6710000000003</v>
      </c>
      <c r="E20" s="19">
        <v>554.48400000000004</v>
      </c>
      <c r="F20" s="7"/>
      <c r="G20" s="7"/>
      <c r="H20" s="7"/>
      <c r="I20" s="7"/>
      <c r="J20" s="7"/>
      <c r="K20" s="7"/>
      <c r="L20" s="7">
        <v>583.82000000000005</v>
      </c>
      <c r="M20" s="7">
        <v>2325.9270000000001</v>
      </c>
      <c r="N20" s="7"/>
      <c r="O20" s="7"/>
      <c r="P20" s="7"/>
      <c r="Q20" s="7"/>
      <c r="R20" s="7">
        <v>609.70399999999995</v>
      </c>
      <c r="S20" s="8">
        <v>840.74400000000003</v>
      </c>
    </row>
    <row r="21" spans="1:19" x14ac:dyDescent="0.2">
      <c r="A21" s="120" t="s">
        <v>9</v>
      </c>
      <c r="B21" s="79"/>
      <c r="C21" s="76">
        <v>1176.0920000000001</v>
      </c>
      <c r="D21" s="77">
        <v>3387.2020000000002</v>
      </c>
      <c r="E21" s="78">
        <v>569.34699999999998</v>
      </c>
      <c r="F21" s="76"/>
      <c r="G21" s="76"/>
      <c r="H21" s="76"/>
      <c r="I21" s="76"/>
      <c r="J21" s="76"/>
      <c r="K21" s="76"/>
      <c r="L21" s="76">
        <v>564.58600000000001</v>
      </c>
      <c r="M21" s="76">
        <v>2591.4180000000001</v>
      </c>
      <c r="N21" s="76"/>
      <c r="O21" s="76"/>
      <c r="P21" s="76"/>
      <c r="Q21" s="76"/>
      <c r="R21" s="76">
        <v>611.50599999999997</v>
      </c>
      <c r="S21" s="77">
        <v>795.78399999999999</v>
      </c>
    </row>
    <row r="22" spans="1:19" x14ac:dyDescent="0.2">
      <c r="A22" s="119" t="s">
        <v>118</v>
      </c>
      <c r="C22" s="7">
        <v>1241.479</v>
      </c>
      <c r="D22" s="8">
        <v>2604.5829999999996</v>
      </c>
      <c r="E22" s="19">
        <v>623.16800000000001</v>
      </c>
      <c r="F22" s="7"/>
      <c r="G22" s="7"/>
      <c r="H22" s="7"/>
      <c r="I22" s="7"/>
      <c r="J22" s="7"/>
      <c r="K22" s="7"/>
      <c r="L22" s="7">
        <v>556.36099999999999</v>
      </c>
      <c r="M22" s="7">
        <v>1733.0039999999999</v>
      </c>
      <c r="N22" s="7"/>
      <c r="O22" s="7"/>
      <c r="P22" s="7"/>
      <c r="Q22" s="7"/>
      <c r="R22" s="7">
        <v>685.11800000000005</v>
      </c>
      <c r="S22" s="8">
        <v>871.57899999999995</v>
      </c>
    </row>
    <row r="23" spans="1:19" x14ac:dyDescent="0.2">
      <c r="A23" s="120" t="s">
        <v>12</v>
      </c>
      <c r="B23" s="79"/>
      <c r="C23" s="76">
        <v>1149.1500000000001</v>
      </c>
      <c r="D23" s="77">
        <v>2840.1880000000001</v>
      </c>
      <c r="E23" s="78">
        <v>559.20100000000002</v>
      </c>
      <c r="F23" s="76"/>
      <c r="G23" s="76"/>
      <c r="H23" s="76"/>
      <c r="I23" s="76"/>
      <c r="J23" s="76"/>
      <c r="K23" s="76"/>
      <c r="L23" s="76">
        <v>550.21799999999996</v>
      </c>
      <c r="M23" s="76">
        <v>2044.027</v>
      </c>
      <c r="N23" s="76"/>
      <c r="O23" s="76"/>
      <c r="P23" s="76"/>
      <c r="Q23" s="76"/>
      <c r="R23" s="76">
        <v>598.93200000000002</v>
      </c>
      <c r="S23" s="77">
        <v>796.16099999999994</v>
      </c>
    </row>
    <row r="24" spans="1:19" x14ac:dyDescent="0.2">
      <c r="A24" s="119" t="s">
        <v>15</v>
      </c>
      <c r="C24" s="7">
        <v>1105.6100000000001</v>
      </c>
      <c r="D24" s="8">
        <v>3340.8209999999999</v>
      </c>
      <c r="E24" s="19">
        <v>483.714</v>
      </c>
      <c r="F24" s="7"/>
      <c r="G24" s="7"/>
      <c r="H24" s="7"/>
      <c r="I24" s="7"/>
      <c r="J24" s="7"/>
      <c r="K24" s="7"/>
      <c r="L24" s="7">
        <v>567.78200000000004</v>
      </c>
      <c r="M24" s="7">
        <v>2536.5790000000002</v>
      </c>
      <c r="N24" s="7"/>
      <c r="O24" s="7"/>
      <c r="P24" s="7"/>
      <c r="Q24" s="7"/>
      <c r="R24" s="7">
        <v>537.82799999999997</v>
      </c>
      <c r="S24" s="8">
        <v>804.24199999999996</v>
      </c>
    </row>
    <row r="25" spans="1:19" x14ac:dyDescent="0.2">
      <c r="A25" s="120" t="s">
        <v>119</v>
      </c>
      <c r="B25" s="79"/>
      <c r="C25" s="76">
        <v>1204.123</v>
      </c>
      <c r="D25" s="77">
        <v>3065.085</v>
      </c>
      <c r="E25" s="78">
        <v>496.61099999999999</v>
      </c>
      <c r="F25" s="76"/>
      <c r="G25" s="76"/>
      <c r="H25" s="76"/>
      <c r="I25" s="76"/>
      <c r="J25" s="76"/>
      <c r="K25" s="76"/>
      <c r="L25" s="76">
        <v>639.48199999999997</v>
      </c>
      <c r="M25" s="76">
        <v>2253.3850000000002</v>
      </c>
      <c r="N25" s="76"/>
      <c r="O25" s="76"/>
      <c r="P25" s="76"/>
      <c r="Q25" s="76"/>
      <c r="R25" s="76">
        <v>564.64099999999996</v>
      </c>
      <c r="S25" s="77">
        <v>811.7</v>
      </c>
    </row>
    <row r="26" spans="1:19" x14ac:dyDescent="0.2">
      <c r="A26" s="119" t="s">
        <v>19</v>
      </c>
      <c r="C26" s="7">
        <v>894.47400000000005</v>
      </c>
      <c r="D26" s="8">
        <v>2509.6099999999997</v>
      </c>
      <c r="E26" s="19">
        <v>380.11799999999999</v>
      </c>
      <c r="F26" s="7"/>
      <c r="G26" s="7"/>
      <c r="H26" s="7"/>
      <c r="I26" s="7"/>
      <c r="J26" s="7"/>
      <c r="K26" s="7"/>
      <c r="L26" s="7">
        <v>443.01100000000002</v>
      </c>
      <c r="M26" s="7">
        <v>1808.8389999999999</v>
      </c>
      <c r="N26" s="7"/>
      <c r="O26" s="7"/>
      <c r="P26" s="7"/>
      <c r="Q26" s="7"/>
      <c r="R26" s="7">
        <v>451.46300000000002</v>
      </c>
      <c r="S26" s="8">
        <v>700.77099999999996</v>
      </c>
    </row>
    <row r="27" spans="1:19" x14ac:dyDescent="0.2">
      <c r="A27" s="120" t="s">
        <v>120</v>
      </c>
      <c r="B27" s="79"/>
      <c r="C27" s="76">
        <v>1087.8409999999999</v>
      </c>
      <c r="D27" s="77">
        <v>3010.88</v>
      </c>
      <c r="E27" s="78">
        <v>467.02</v>
      </c>
      <c r="F27" s="76"/>
      <c r="G27" s="76"/>
      <c r="H27" s="76"/>
      <c r="I27" s="76"/>
      <c r="J27" s="76"/>
      <c r="K27" s="76"/>
      <c r="L27" s="76">
        <v>574.99</v>
      </c>
      <c r="M27" s="76">
        <v>2194.1320000000001</v>
      </c>
      <c r="N27" s="76"/>
      <c r="O27" s="76"/>
      <c r="P27" s="76"/>
      <c r="Q27" s="76"/>
      <c r="R27" s="76">
        <v>512.851</v>
      </c>
      <c r="S27" s="77">
        <v>816.74800000000005</v>
      </c>
    </row>
    <row r="28" spans="1:19" x14ac:dyDescent="0.2">
      <c r="A28" s="119" t="s">
        <v>23</v>
      </c>
      <c r="C28" s="7">
        <v>1170.1329999999998</v>
      </c>
      <c r="D28" s="8">
        <v>3131.0190000000002</v>
      </c>
      <c r="E28" s="19">
        <v>488.983</v>
      </c>
      <c r="F28" s="7"/>
      <c r="G28" s="7"/>
      <c r="H28" s="7"/>
      <c r="I28" s="7"/>
      <c r="J28" s="7"/>
      <c r="K28" s="7"/>
      <c r="L28" s="7">
        <v>639.95299999999997</v>
      </c>
      <c r="M28" s="7">
        <v>2330.1080000000002</v>
      </c>
      <c r="N28" s="7"/>
      <c r="O28" s="7"/>
      <c r="P28" s="7"/>
      <c r="Q28" s="7"/>
      <c r="R28" s="7">
        <v>530.17999999999995</v>
      </c>
      <c r="S28" s="8">
        <v>800.91099999999994</v>
      </c>
    </row>
    <row r="29" spans="1:19" x14ac:dyDescent="0.2">
      <c r="A29" s="120" t="s">
        <v>121</v>
      </c>
      <c r="B29" s="79"/>
      <c r="C29" s="76">
        <v>1064.258</v>
      </c>
      <c r="D29" s="77">
        <v>2841.84</v>
      </c>
      <c r="E29" s="78">
        <v>479.54700000000003</v>
      </c>
      <c r="F29" s="76"/>
      <c r="G29" s="76"/>
      <c r="H29" s="76"/>
      <c r="I29" s="76"/>
      <c r="J29" s="76"/>
      <c r="K29" s="76"/>
      <c r="L29" s="76">
        <v>506.23099999999999</v>
      </c>
      <c r="M29" s="76">
        <v>2014.62</v>
      </c>
      <c r="N29" s="76"/>
      <c r="O29" s="76"/>
      <c r="P29" s="76"/>
      <c r="Q29" s="76"/>
      <c r="R29" s="76">
        <v>558.02700000000004</v>
      </c>
      <c r="S29" s="77">
        <v>827.22</v>
      </c>
    </row>
    <row r="30" spans="1:19" x14ac:dyDescent="0.2">
      <c r="A30" s="119" t="s">
        <v>122</v>
      </c>
      <c r="C30" s="7">
        <v>1001.7669999999999</v>
      </c>
      <c r="D30" s="8">
        <v>2969.038</v>
      </c>
      <c r="E30" s="19">
        <v>458.14800000000002</v>
      </c>
      <c r="F30" s="7"/>
      <c r="G30" s="7"/>
      <c r="H30" s="7"/>
      <c r="I30" s="7"/>
      <c r="J30" s="7"/>
      <c r="K30" s="7"/>
      <c r="L30" s="7">
        <v>512.72799999999995</v>
      </c>
      <c r="M30" s="7">
        <v>2161.6109999999999</v>
      </c>
      <c r="N30" s="7"/>
      <c r="O30" s="7"/>
      <c r="P30" s="7"/>
      <c r="Q30" s="7"/>
      <c r="R30" s="7">
        <v>489.03899999999999</v>
      </c>
      <c r="S30" s="8">
        <v>807.42700000000002</v>
      </c>
    </row>
    <row r="31" spans="1:19" x14ac:dyDescent="0.2">
      <c r="A31" s="5"/>
      <c r="D31" s="6"/>
      <c r="E31" s="20"/>
      <c r="S31" s="6"/>
    </row>
    <row r="32" spans="1:19" x14ac:dyDescent="0.2">
      <c r="A32" s="28" t="s">
        <v>27</v>
      </c>
      <c r="B32" s="29"/>
      <c r="C32" s="30">
        <f>SUM(C19:C31)</f>
        <v>13525.237999999999</v>
      </c>
      <c r="D32" s="30">
        <f>SUM(D19:D31)</f>
        <v>35786.809000000001</v>
      </c>
      <c r="E32" s="32">
        <f>SUM(E19:E31)</f>
        <v>6145.2090000000017</v>
      </c>
      <c r="F32" s="30"/>
      <c r="G32" s="30"/>
      <c r="H32" s="30"/>
      <c r="I32" s="30"/>
      <c r="J32" s="30"/>
      <c r="K32" s="30"/>
      <c r="L32" s="30">
        <f>SUM(L19:L31)</f>
        <v>6748.0989999999993</v>
      </c>
      <c r="M32" s="30">
        <f>SUM(M19:M31)</f>
        <v>26076.780000000002</v>
      </c>
      <c r="N32" s="30"/>
      <c r="O32" s="30"/>
      <c r="P32" s="30"/>
      <c r="Q32" s="30"/>
      <c r="R32" s="30">
        <f>SUM(R19:R31)</f>
        <v>6777.1389999999992</v>
      </c>
      <c r="S32" s="30">
        <f>SUM(S19:S31)</f>
        <v>9710.0289999999986</v>
      </c>
    </row>
    <row r="33" spans="1:19" x14ac:dyDescent="0.2">
      <c r="A33" s="5" t="s">
        <v>31</v>
      </c>
      <c r="C33" s="7">
        <f>C17</f>
        <v>14481.893</v>
      </c>
      <c r="D33" s="7">
        <f>D17</f>
        <v>37456.773999999998</v>
      </c>
      <c r="E33" s="19">
        <f>E17</f>
        <v>6750.31</v>
      </c>
      <c r="F33" s="7"/>
      <c r="G33" s="7"/>
      <c r="H33" s="7"/>
      <c r="I33" s="7"/>
      <c r="J33" s="7"/>
      <c r="K33" s="7"/>
      <c r="L33" s="7">
        <f>L17</f>
        <v>7118.7130000000006</v>
      </c>
      <c r="M33" s="7">
        <f>M17</f>
        <v>27445.329000000005</v>
      </c>
      <c r="N33" s="7"/>
      <c r="O33" s="7"/>
      <c r="P33" s="7"/>
      <c r="Q33" s="7"/>
      <c r="R33" s="7"/>
      <c r="S33" s="8"/>
    </row>
    <row r="34" spans="1:19" x14ac:dyDescent="0.2">
      <c r="A34" s="28" t="s">
        <v>30</v>
      </c>
      <c r="B34" s="29"/>
      <c r="C34" s="33">
        <v>1</v>
      </c>
      <c r="D34" s="33">
        <v>1</v>
      </c>
      <c r="E34" s="37">
        <f>E32/$C$32</f>
        <v>0.45435126538993265</v>
      </c>
      <c r="F34" s="33"/>
      <c r="G34" s="33"/>
      <c r="H34" s="33"/>
      <c r="I34" s="33"/>
      <c r="J34" s="33"/>
      <c r="K34" s="33"/>
      <c r="L34" s="33">
        <f>L32/$C$32</f>
        <v>0.4989264514236274</v>
      </c>
      <c r="M34" s="33">
        <f>M32/$D$32</f>
        <v>0.72867016447317223</v>
      </c>
      <c r="N34" s="29"/>
      <c r="O34" s="33"/>
      <c r="P34" s="33"/>
      <c r="Q34" s="29"/>
      <c r="R34" s="33"/>
      <c r="S34" s="34"/>
    </row>
    <row r="35" spans="1:19" x14ac:dyDescent="0.2">
      <c r="A35" s="13" t="s">
        <v>123</v>
      </c>
      <c r="B35" s="14"/>
      <c r="C35" s="15">
        <f>C32/C33</f>
        <v>0.93394130173451773</v>
      </c>
      <c r="D35" s="15">
        <f>D32/D33</f>
        <v>0.95541620856083342</v>
      </c>
      <c r="E35" s="73">
        <f>E32/E33</f>
        <v>0.91035952422925781</v>
      </c>
      <c r="F35" s="15"/>
      <c r="G35" s="15"/>
      <c r="H35" s="15"/>
      <c r="I35" s="15"/>
      <c r="J35" s="15"/>
      <c r="K35" s="15"/>
      <c r="L35" s="15">
        <f>L32/L33</f>
        <v>0.94793806127596358</v>
      </c>
      <c r="M35" s="15">
        <f>M32/M33</f>
        <v>0.95013544927809013</v>
      </c>
      <c r="N35" s="15"/>
      <c r="O35" s="15"/>
      <c r="P35" s="15"/>
      <c r="Q35" s="15"/>
      <c r="R35" s="15"/>
      <c r="S35" s="16"/>
    </row>
    <row r="36" spans="1:19" x14ac:dyDescent="0.2">
      <c r="A36" s="2"/>
      <c r="B36" s="3"/>
      <c r="C36" s="3"/>
      <c r="D36" s="3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1:19" x14ac:dyDescent="0.2">
      <c r="A37" s="74" t="s">
        <v>149</v>
      </c>
      <c r="B37" s="79"/>
      <c r="C37" s="147">
        <v>1066.058</v>
      </c>
      <c r="D37" s="147">
        <v>2963.518</v>
      </c>
      <c r="E37" s="148">
        <v>481.96699999999998</v>
      </c>
      <c r="F37" s="162" t="s">
        <v>57</v>
      </c>
      <c r="G37" s="162"/>
      <c r="H37" s="147"/>
      <c r="I37" s="162" t="s">
        <v>57</v>
      </c>
      <c r="J37" s="162"/>
      <c r="K37" s="147"/>
      <c r="L37" s="147">
        <v>515.69399999999996</v>
      </c>
      <c r="M37" s="147">
        <v>2149.3130000000001</v>
      </c>
      <c r="N37" s="147"/>
      <c r="O37" s="162" t="s">
        <v>57</v>
      </c>
      <c r="P37" s="162"/>
      <c r="Q37" s="147"/>
      <c r="R37" s="149">
        <v>550.36400000000003</v>
      </c>
      <c r="S37" s="150">
        <v>814.20500000000004</v>
      </c>
    </row>
    <row r="38" spans="1:19" x14ac:dyDescent="0.2">
      <c r="A38" s="119" t="s">
        <v>7</v>
      </c>
      <c r="C38" s="151">
        <v>1074.9780000000001</v>
      </c>
      <c r="D38" s="152">
        <v>3019.3760000000002</v>
      </c>
      <c r="E38" s="153">
        <v>461.03399999999999</v>
      </c>
      <c r="F38" s="151"/>
      <c r="G38" s="151"/>
      <c r="H38" s="151"/>
      <c r="I38" s="151"/>
      <c r="J38" s="151"/>
      <c r="K38" s="151"/>
      <c r="L38" s="151">
        <v>538.53200000000004</v>
      </c>
      <c r="M38" s="151">
        <v>2149.578</v>
      </c>
      <c r="N38" s="151"/>
      <c r="O38" s="151"/>
      <c r="P38" s="151"/>
      <c r="Q38" s="151"/>
      <c r="R38" s="151">
        <v>536.44600000000003</v>
      </c>
      <c r="S38" s="154">
        <v>869.798</v>
      </c>
    </row>
    <row r="39" spans="1:19" x14ac:dyDescent="0.2">
      <c r="A39" s="120" t="s">
        <v>9</v>
      </c>
      <c r="B39" s="79"/>
      <c r="C39" s="147">
        <v>1133.7759999999998</v>
      </c>
      <c r="D39" s="147">
        <v>3230.7809999999999</v>
      </c>
      <c r="E39" s="148">
        <v>537.75199999999995</v>
      </c>
      <c r="F39" s="147"/>
      <c r="G39" s="147"/>
      <c r="H39" s="147"/>
      <c r="I39" s="147"/>
      <c r="J39" s="147"/>
      <c r="K39" s="147"/>
      <c r="L39" s="147">
        <v>531.029</v>
      </c>
      <c r="M39" s="147">
        <v>2328.5300000000002</v>
      </c>
      <c r="N39" s="147"/>
      <c r="O39" s="147"/>
      <c r="P39" s="147"/>
      <c r="Q39" s="147"/>
      <c r="R39" s="155">
        <v>602.74699999999996</v>
      </c>
      <c r="S39" s="156">
        <v>902.25099999999998</v>
      </c>
    </row>
    <row r="40" spans="1:19" x14ac:dyDescent="0.2">
      <c r="A40" s="119" t="s">
        <v>11</v>
      </c>
      <c r="C40" s="151">
        <v>1138.934</v>
      </c>
      <c r="D40" s="151">
        <v>3288.1559999999999</v>
      </c>
      <c r="E40" s="153">
        <v>534.69100000000003</v>
      </c>
      <c r="F40" s="151"/>
      <c r="G40" s="151"/>
      <c r="H40" s="151"/>
      <c r="I40" s="151"/>
      <c r="J40" s="151"/>
      <c r="K40" s="151"/>
      <c r="L40" s="151">
        <v>511.387</v>
      </c>
      <c r="M40" s="151">
        <v>2324.8049999999998</v>
      </c>
      <c r="N40" s="151"/>
      <c r="O40" s="151"/>
      <c r="P40" s="151"/>
      <c r="Q40" s="151"/>
      <c r="R40" s="151">
        <v>627.54700000000003</v>
      </c>
      <c r="S40" s="154">
        <v>963.351</v>
      </c>
    </row>
    <row r="41" spans="1:19" x14ac:dyDescent="0.2">
      <c r="A41" s="120" t="s">
        <v>124</v>
      </c>
      <c r="B41" s="79"/>
      <c r="C41" s="76">
        <v>1032.502</v>
      </c>
      <c r="D41" s="76">
        <v>3034.2579999999998</v>
      </c>
      <c r="E41" s="78">
        <v>476.47399999999999</v>
      </c>
      <c r="F41" s="76"/>
      <c r="G41" s="76"/>
      <c r="H41" s="76"/>
      <c r="I41" s="76"/>
      <c r="J41" s="76"/>
      <c r="K41" s="76"/>
      <c r="L41" s="76">
        <v>470.58499999999998</v>
      </c>
      <c r="M41" s="76">
        <v>2127.0070000000001</v>
      </c>
      <c r="N41" s="76"/>
      <c r="O41" s="76"/>
      <c r="P41" s="76"/>
      <c r="Q41" s="76"/>
      <c r="R41" s="141">
        <v>561.91700000000003</v>
      </c>
      <c r="S41" s="142">
        <v>907.25099999999998</v>
      </c>
    </row>
    <row r="42" spans="1:19" x14ac:dyDescent="0.2">
      <c r="A42" s="119" t="s">
        <v>15</v>
      </c>
      <c r="C42" s="7"/>
      <c r="D42" s="7"/>
      <c r="E42" s="1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/>
    </row>
    <row r="43" spans="1:19" x14ac:dyDescent="0.2">
      <c r="A43" s="120" t="s">
        <v>16</v>
      </c>
      <c r="B43" s="79"/>
      <c r="C43" s="76"/>
      <c r="D43" s="76"/>
      <c r="E43" s="7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</row>
    <row r="44" spans="1:19" x14ac:dyDescent="0.2">
      <c r="A44" s="119" t="s">
        <v>125</v>
      </c>
      <c r="C44" s="129"/>
      <c r="D44" s="129"/>
      <c r="E44" s="131"/>
      <c r="F44" s="7"/>
      <c r="G44" s="7"/>
      <c r="H44" s="7"/>
      <c r="I44" s="7"/>
      <c r="J44" s="7"/>
      <c r="K44" s="7"/>
      <c r="L44" s="129"/>
      <c r="M44" s="129"/>
      <c r="N44" s="129"/>
      <c r="O44" s="129"/>
      <c r="P44" s="129"/>
      <c r="Q44" s="129"/>
      <c r="R44" s="129"/>
      <c r="S44" s="130"/>
    </row>
    <row r="45" spans="1:19" x14ac:dyDescent="0.2">
      <c r="A45" s="120" t="s">
        <v>21</v>
      </c>
      <c r="B45" s="79"/>
      <c r="C45" s="76"/>
      <c r="D45" s="76"/>
      <c r="E45" s="7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</row>
    <row r="46" spans="1:19" x14ac:dyDescent="0.2">
      <c r="A46" s="119" t="s">
        <v>126</v>
      </c>
      <c r="C46" s="7"/>
      <c r="D46" s="7"/>
      <c r="E46" s="19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8"/>
    </row>
    <row r="47" spans="1:19" x14ac:dyDescent="0.2">
      <c r="A47" s="120" t="s">
        <v>25</v>
      </c>
      <c r="B47" s="79"/>
      <c r="C47" s="76"/>
      <c r="D47" s="76"/>
      <c r="E47" s="7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</row>
    <row r="48" spans="1:19" x14ac:dyDescent="0.2">
      <c r="A48" s="119" t="s">
        <v>38</v>
      </c>
      <c r="C48" s="7"/>
      <c r="D48" s="7"/>
      <c r="E48" s="19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</row>
    <row r="49" spans="1:19" x14ac:dyDescent="0.2">
      <c r="A49" s="5"/>
      <c r="E49" s="20"/>
      <c r="S49" s="6"/>
    </row>
    <row r="50" spans="1:19" x14ac:dyDescent="0.2">
      <c r="A50" s="28" t="s">
        <v>28</v>
      </c>
      <c r="B50" s="29"/>
      <c r="C50" s="30">
        <f>SUM(C37:C48)</f>
        <v>5446.2479999999996</v>
      </c>
      <c r="D50" s="30">
        <f>SUM(D37:D48)</f>
        <v>15536.088999999998</v>
      </c>
      <c r="E50" s="32">
        <f>SUM(E37:E48)</f>
        <v>2491.9180000000001</v>
      </c>
      <c r="F50" s="30"/>
      <c r="G50" s="30"/>
      <c r="H50" s="30"/>
      <c r="I50" s="30"/>
      <c r="J50" s="30"/>
      <c r="K50" s="30"/>
      <c r="L50" s="30">
        <f>SUM(L37:L48)</f>
        <v>2567.2270000000003</v>
      </c>
      <c r="M50" s="30">
        <f>SUM(M37:M48)</f>
        <v>11079.233</v>
      </c>
      <c r="N50" s="30"/>
      <c r="O50" s="30"/>
      <c r="P50" s="30"/>
      <c r="Q50" s="30"/>
      <c r="R50" s="30">
        <f>SUM(R37:R49)</f>
        <v>2879.0209999999997</v>
      </c>
      <c r="S50" s="31">
        <f>SUM(S37:S49)</f>
        <v>4456.8559999999998</v>
      </c>
    </row>
    <row r="51" spans="1:19" x14ac:dyDescent="0.2">
      <c r="A51" s="5" t="s">
        <v>91</v>
      </c>
      <c r="C51" s="7">
        <f>SUM(C19:C23)</f>
        <v>5997.0319999999992</v>
      </c>
      <c r="D51" s="7">
        <f>SUM(D19:D23)</f>
        <v>14918.516000000001</v>
      </c>
      <c r="E51" s="146">
        <f>SUM(E19:E23)</f>
        <v>2891.0680000000002</v>
      </c>
      <c r="F51" s="146"/>
      <c r="G51" s="7"/>
      <c r="H51" s="7"/>
      <c r="I51" s="7"/>
      <c r="J51" s="7"/>
      <c r="K51" s="7"/>
      <c r="L51" s="7">
        <f>SUM(L19:L23)</f>
        <v>2863.922</v>
      </c>
      <c r="M51" s="7">
        <f>SUM(M19:M23)</f>
        <v>10777.505999999999</v>
      </c>
      <c r="N51" s="7"/>
      <c r="O51" s="7"/>
      <c r="P51" s="7"/>
      <c r="Q51" s="7"/>
      <c r="R51" s="7">
        <f>SUM(R19:R23)</f>
        <v>3133.1099999999997</v>
      </c>
      <c r="S51" s="7">
        <f>SUM(S19:S23)</f>
        <v>4141.01</v>
      </c>
    </row>
    <row r="52" spans="1:19" x14ac:dyDescent="0.2">
      <c r="A52" s="28" t="s">
        <v>30</v>
      </c>
      <c r="B52" s="29"/>
      <c r="C52" s="33">
        <f>C50/$C$50</f>
        <v>1</v>
      </c>
      <c r="D52" s="33">
        <f>D50/$D$50</f>
        <v>1</v>
      </c>
      <c r="E52" s="37">
        <f>E50/$C$50</f>
        <v>0.45754765482585447</v>
      </c>
      <c r="F52" s="33"/>
      <c r="G52" s="33"/>
      <c r="H52" s="29"/>
      <c r="I52" s="33"/>
      <c r="J52" s="33"/>
      <c r="K52" s="29"/>
      <c r="L52" s="33">
        <f>L50/$C$50</f>
        <v>0.4713753394997805</v>
      </c>
      <c r="M52" s="33">
        <f>M50/$D$50</f>
        <v>0.71312883184435938</v>
      </c>
      <c r="N52" s="29"/>
      <c r="O52" s="33"/>
      <c r="P52" s="33"/>
      <c r="Q52" s="29"/>
      <c r="R52" s="33">
        <f>R50/C50</f>
        <v>0.52862466050021961</v>
      </c>
      <c r="S52" s="34">
        <f>S50/D50</f>
        <v>0.28687116815564073</v>
      </c>
    </row>
    <row r="53" spans="1:19" x14ac:dyDescent="0.2">
      <c r="A53" s="13" t="s">
        <v>33</v>
      </c>
      <c r="B53" s="14"/>
      <c r="C53" s="15">
        <f>C50/C51</f>
        <v>0.90815723511230229</v>
      </c>
      <c r="D53" s="16">
        <f>D50/D51</f>
        <v>1.0413964096697015</v>
      </c>
      <c r="E53" s="73">
        <f>E50/E51</f>
        <v>0.86193683441551705</v>
      </c>
      <c r="F53" s="15"/>
      <c r="G53" s="15"/>
      <c r="H53" s="15"/>
      <c r="I53" s="15"/>
      <c r="J53" s="15"/>
      <c r="K53" s="15"/>
      <c r="L53" s="15">
        <f>L50/L51</f>
        <v>0.89640255565619464</v>
      </c>
      <c r="M53" s="15">
        <f>M50/M51</f>
        <v>1.0279959946206478</v>
      </c>
      <c r="N53" s="15"/>
      <c r="O53" s="15"/>
      <c r="P53" s="15"/>
      <c r="Q53" s="15"/>
      <c r="R53" s="15">
        <f>R50/R51</f>
        <v>0.91890198556705638</v>
      </c>
      <c r="S53" s="16">
        <f>S50/S51</f>
        <v>1.0762726967575542</v>
      </c>
    </row>
    <row r="54" spans="1:19" x14ac:dyDescent="0.2">
      <c r="B54" t="s">
        <v>36</v>
      </c>
    </row>
    <row r="55" spans="1:19" x14ac:dyDescent="0.2">
      <c r="B55" s="117" t="s">
        <v>94</v>
      </c>
    </row>
  </sheetData>
  <mergeCells count="6">
    <mergeCell ref="F19:G19"/>
    <mergeCell ref="I19:J19"/>
    <mergeCell ref="O19:P19"/>
    <mergeCell ref="O37:P37"/>
    <mergeCell ref="F37:G37"/>
    <mergeCell ref="I37:J37"/>
  </mergeCells>
  <phoneticPr fontId="2"/>
  <pageMargins left="0.89" right="0.16" top="0.32" bottom="0.31" header="0.36" footer="0.28000000000000003"/>
  <pageSetup paperSize="9" scale="80" orientation="landscape" r:id="rId1"/>
  <headerFooter alignWithMargins="0"/>
  <ignoredErrors>
    <ignoredError sqref="C51:S51" formulaRange="1"/>
    <ignoredError sqref="D52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S55"/>
  <sheetViews>
    <sheetView view="pageBreakPreview" zoomScale="60" zoomScaleNormal="100" workbookViewId="0">
      <selection activeCell="C51" sqref="C51:D51"/>
    </sheetView>
  </sheetViews>
  <sheetFormatPr defaultRowHeight="13.2" x14ac:dyDescent="0.2"/>
  <cols>
    <col min="1" max="1" width="13.44140625" customWidth="1"/>
    <col min="2" max="2" width="7.6640625" customWidth="1"/>
    <col min="3" max="5" width="9.109375" bestFit="1" customWidth="1"/>
    <col min="8" max="8" width="6.33203125" customWidth="1"/>
    <col min="9" max="10" width="8.88671875" customWidth="1"/>
    <col min="11" max="11" width="6.21875" customWidth="1"/>
    <col min="12" max="12" width="8.88671875" customWidth="1"/>
    <col min="13" max="13" width="9.109375" bestFit="1" customWidth="1"/>
    <col min="14" max="14" width="6.21875" customWidth="1"/>
    <col min="15" max="15" width="8.88671875" customWidth="1"/>
    <col min="17" max="17" width="6.21875" customWidth="1"/>
    <col min="19" max="19" width="11" customWidth="1"/>
  </cols>
  <sheetData>
    <row r="1" spans="1:19" ht="16.2" x14ac:dyDescent="0.2">
      <c r="A1" s="1" t="s">
        <v>4</v>
      </c>
      <c r="N1" t="s">
        <v>131</v>
      </c>
    </row>
    <row r="2" spans="1:19" x14ac:dyDescent="0.2">
      <c r="N2" s="121" t="s">
        <v>132</v>
      </c>
    </row>
    <row r="3" spans="1:19" x14ac:dyDescent="0.2">
      <c r="A3" t="s">
        <v>128</v>
      </c>
      <c r="N3" s="121" t="s">
        <v>133</v>
      </c>
    </row>
    <row r="4" spans="1:19" x14ac:dyDescent="0.2">
      <c r="A4" s="2"/>
      <c r="B4" s="3"/>
      <c r="C4" s="3" t="s">
        <v>134</v>
      </c>
      <c r="D4" s="4"/>
      <c r="E4" s="122" t="s">
        <v>135</v>
      </c>
      <c r="F4" s="3" t="s">
        <v>101</v>
      </c>
      <c r="G4" s="3"/>
      <c r="H4" s="3"/>
      <c r="I4" s="3" t="s">
        <v>129</v>
      </c>
      <c r="J4" s="3"/>
      <c r="K4" s="3"/>
      <c r="L4" s="3" t="s">
        <v>136</v>
      </c>
      <c r="M4" s="3"/>
      <c r="N4" s="3"/>
      <c r="O4" s="3" t="s">
        <v>130</v>
      </c>
      <c r="P4" s="3"/>
      <c r="Q4" s="3"/>
      <c r="R4" s="3" t="s">
        <v>137</v>
      </c>
      <c r="S4" s="4"/>
    </row>
    <row r="5" spans="1:19" x14ac:dyDescent="0.2">
      <c r="A5" s="13"/>
      <c r="B5" s="17"/>
      <c r="C5" s="14" t="s">
        <v>138</v>
      </c>
      <c r="D5" s="124" t="s">
        <v>139</v>
      </c>
      <c r="E5" s="125" t="s">
        <v>140</v>
      </c>
      <c r="F5" s="14" t="s">
        <v>141</v>
      </c>
      <c r="G5" s="126" t="s">
        <v>139</v>
      </c>
      <c r="H5" s="14"/>
      <c r="I5" s="14" t="s">
        <v>141</v>
      </c>
      <c r="J5" s="126" t="s">
        <v>142</v>
      </c>
      <c r="K5" s="14" t="s">
        <v>0</v>
      </c>
      <c r="L5" s="14" t="s">
        <v>52</v>
      </c>
      <c r="M5" s="126" t="s">
        <v>139</v>
      </c>
      <c r="N5" s="14" t="s">
        <v>0</v>
      </c>
      <c r="O5" s="14" t="s">
        <v>52</v>
      </c>
      <c r="P5" s="126" t="s">
        <v>139</v>
      </c>
      <c r="Q5" s="14"/>
      <c r="R5" s="14" t="s">
        <v>141</v>
      </c>
      <c r="S5" s="124" t="s">
        <v>139</v>
      </c>
    </row>
    <row r="6" spans="1:19" x14ac:dyDescent="0.2">
      <c r="A6" s="38">
        <v>2013</v>
      </c>
      <c r="B6" s="102"/>
      <c r="C6" s="7">
        <v>4632</v>
      </c>
      <c r="D6" s="8">
        <v>3702</v>
      </c>
      <c r="E6" s="43"/>
      <c r="F6" s="7"/>
      <c r="G6" s="7"/>
      <c r="H6" s="7"/>
      <c r="I6" s="40"/>
      <c r="J6" s="7"/>
      <c r="K6" s="7"/>
      <c r="L6" s="40"/>
      <c r="M6" s="7"/>
      <c r="N6" s="7"/>
      <c r="O6" s="40"/>
      <c r="P6" s="7"/>
      <c r="Q6" s="7"/>
      <c r="R6" s="40"/>
      <c r="S6" s="8"/>
    </row>
    <row r="7" spans="1:19" x14ac:dyDescent="0.2">
      <c r="A7" s="74">
        <v>2014</v>
      </c>
      <c r="B7" s="104"/>
      <c r="C7" s="76">
        <v>4582</v>
      </c>
      <c r="D7" s="77">
        <v>3846</v>
      </c>
      <c r="E7" s="115"/>
      <c r="F7" s="116"/>
      <c r="G7" s="76"/>
      <c r="H7" s="76"/>
      <c r="I7" s="116"/>
      <c r="J7" s="76"/>
      <c r="K7" s="76"/>
      <c r="L7" s="116"/>
      <c r="M7" s="76"/>
      <c r="N7" s="76"/>
      <c r="O7" s="116"/>
      <c r="P7" s="76"/>
      <c r="Q7" s="76"/>
      <c r="R7" s="116"/>
      <c r="S7" s="77"/>
    </row>
    <row r="8" spans="1:19" x14ac:dyDescent="0.2">
      <c r="A8" s="38">
        <v>2015</v>
      </c>
      <c r="B8" s="102"/>
      <c r="C8" s="7">
        <v>3603</v>
      </c>
      <c r="D8" s="8">
        <v>3127</v>
      </c>
      <c r="E8" s="43"/>
      <c r="F8" s="40"/>
      <c r="G8" s="7"/>
      <c r="H8" s="7"/>
      <c r="I8" s="103"/>
      <c r="J8" s="7"/>
      <c r="K8" s="7"/>
      <c r="L8" s="103"/>
      <c r="M8" s="7"/>
      <c r="N8" s="7"/>
      <c r="O8" s="103"/>
      <c r="P8" s="7"/>
      <c r="Q8" s="7"/>
      <c r="R8" s="103"/>
      <c r="S8" s="8"/>
    </row>
    <row r="9" spans="1:19" x14ac:dyDescent="0.2">
      <c r="A9" s="74">
        <v>2016</v>
      </c>
      <c r="B9" s="104"/>
      <c r="C9" s="76">
        <v>3759</v>
      </c>
      <c r="D9" s="77">
        <v>3778</v>
      </c>
      <c r="E9" s="108"/>
      <c r="F9" s="81"/>
      <c r="G9" s="82"/>
      <c r="H9" s="76"/>
      <c r="I9" s="81"/>
      <c r="J9" s="81"/>
      <c r="K9" s="81"/>
      <c r="L9" s="81"/>
      <c r="M9" s="109"/>
      <c r="N9" s="81"/>
      <c r="O9" s="81"/>
      <c r="P9" s="109"/>
      <c r="Q9" s="81"/>
      <c r="R9" s="81"/>
      <c r="S9" s="110"/>
    </row>
    <row r="10" spans="1:19" x14ac:dyDescent="0.2">
      <c r="A10" s="38">
        <v>2017</v>
      </c>
      <c r="C10" s="48">
        <v>3852</v>
      </c>
      <c r="D10" s="97">
        <v>3536</v>
      </c>
      <c r="E10" s="106"/>
      <c r="F10" s="107"/>
      <c r="G10" s="39"/>
      <c r="H10" s="7"/>
      <c r="I10" s="45"/>
      <c r="J10" s="39"/>
      <c r="K10" s="7"/>
      <c r="L10" s="45"/>
      <c r="M10" s="39"/>
      <c r="N10" s="7"/>
      <c r="O10" s="45"/>
      <c r="P10" s="39"/>
      <c r="Q10" s="7"/>
      <c r="R10" s="45"/>
      <c r="S10" s="42"/>
    </row>
    <row r="11" spans="1:19" x14ac:dyDescent="0.2">
      <c r="A11" s="74">
        <v>2018</v>
      </c>
      <c r="B11" s="98"/>
      <c r="C11" s="98">
        <v>4117.4750000000004</v>
      </c>
      <c r="D11" s="98">
        <v>3883.444</v>
      </c>
      <c r="E11" s="111"/>
      <c r="F11" s="84"/>
      <c r="G11" s="89"/>
      <c r="H11" s="79"/>
      <c r="I11" s="84"/>
      <c r="J11" s="89"/>
      <c r="K11" s="79"/>
      <c r="L11" s="84"/>
      <c r="M11" s="89"/>
      <c r="N11" s="79"/>
      <c r="O11" s="84"/>
      <c r="P11" s="89"/>
      <c r="Q11" s="79"/>
      <c r="R11" s="84"/>
      <c r="S11" s="90"/>
    </row>
    <row r="12" spans="1:19" x14ac:dyDescent="0.2">
      <c r="A12" s="38">
        <v>2019</v>
      </c>
      <c r="B12" s="48"/>
      <c r="C12" s="7">
        <v>4240.0789999999997</v>
      </c>
      <c r="D12" s="7">
        <v>3731.9870000000001</v>
      </c>
      <c r="E12" s="20"/>
      <c r="S12" s="6"/>
    </row>
    <row r="13" spans="1:19" x14ac:dyDescent="0.2">
      <c r="A13" s="74">
        <v>2020</v>
      </c>
      <c r="B13" s="98"/>
      <c r="C13" s="76">
        <v>3871.8240000000001</v>
      </c>
      <c r="D13" s="76">
        <v>3184.2170000000006</v>
      </c>
      <c r="E13" s="112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105"/>
    </row>
    <row r="14" spans="1:19" x14ac:dyDescent="0.2">
      <c r="A14" s="38">
        <v>2021</v>
      </c>
      <c r="B14" s="48"/>
      <c r="C14" s="7">
        <v>3919.5970000000002</v>
      </c>
      <c r="D14" s="7">
        <v>3683.5970000000002</v>
      </c>
      <c r="E14" s="20"/>
      <c r="S14" s="6"/>
    </row>
    <row r="15" spans="1:19" x14ac:dyDescent="0.2">
      <c r="A15" s="74">
        <v>2022</v>
      </c>
      <c r="B15" s="98"/>
      <c r="C15" s="76">
        <v>3328.2159999999999</v>
      </c>
      <c r="D15" s="76">
        <v>4014.0729999999999</v>
      </c>
      <c r="E15" s="112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105"/>
    </row>
    <row r="16" spans="1:19" x14ac:dyDescent="0.2">
      <c r="A16" s="127">
        <v>2023</v>
      </c>
      <c r="B16" s="48"/>
      <c r="C16" s="7">
        <v>2816.0350000000003</v>
      </c>
      <c r="D16" s="7">
        <v>3224.0519999999997</v>
      </c>
      <c r="E16" s="20"/>
      <c r="S16" s="6"/>
    </row>
    <row r="17" spans="1:19" x14ac:dyDescent="0.2">
      <c r="A17" s="132">
        <v>2024</v>
      </c>
      <c r="B17" s="98"/>
      <c r="C17" s="76">
        <v>2313.904</v>
      </c>
      <c r="D17" s="76">
        <v>2870.636</v>
      </c>
      <c r="E17" s="112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105"/>
    </row>
    <row r="18" spans="1:19" x14ac:dyDescent="0.2">
      <c r="A18" s="22"/>
      <c r="B18" s="23"/>
      <c r="C18" s="3"/>
      <c r="D18" s="4"/>
      <c r="E18" s="18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1:19" x14ac:dyDescent="0.2">
      <c r="A19" s="74" t="s">
        <v>149</v>
      </c>
      <c r="B19" s="79"/>
      <c r="C19" s="76">
        <v>182.398</v>
      </c>
      <c r="D19" s="77">
        <v>218.87299999999999</v>
      </c>
      <c r="E19" s="113"/>
      <c r="F19" s="157" t="s">
        <v>57</v>
      </c>
      <c r="G19" s="158"/>
      <c r="H19" s="76"/>
      <c r="I19" s="158" t="s">
        <v>57</v>
      </c>
      <c r="J19" s="158"/>
      <c r="K19" s="76"/>
      <c r="L19" s="158" t="s">
        <v>57</v>
      </c>
      <c r="M19" s="158"/>
      <c r="N19" s="76"/>
      <c r="O19" s="158" t="s">
        <v>57</v>
      </c>
      <c r="P19" s="158"/>
      <c r="Q19" s="76"/>
      <c r="R19" s="158" t="s">
        <v>57</v>
      </c>
      <c r="S19" s="159"/>
    </row>
    <row r="20" spans="1:19" x14ac:dyDescent="0.2">
      <c r="A20" s="119" t="s">
        <v>6</v>
      </c>
      <c r="C20" s="7">
        <v>179.197</v>
      </c>
      <c r="D20" s="8">
        <v>201.84800000000001</v>
      </c>
      <c r="E20" s="19"/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8"/>
    </row>
    <row r="21" spans="1:19" x14ac:dyDescent="0.2">
      <c r="A21" s="120" t="s">
        <v>8</v>
      </c>
      <c r="B21" s="79"/>
      <c r="C21" s="76">
        <v>171.422</v>
      </c>
      <c r="D21" s="77">
        <v>226.697</v>
      </c>
      <c r="E21" s="78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7"/>
    </row>
    <row r="22" spans="1:19" x14ac:dyDescent="0.2">
      <c r="A22" s="119" t="s">
        <v>10</v>
      </c>
      <c r="C22" s="7">
        <v>195.584</v>
      </c>
      <c r="D22" s="8">
        <v>231.29400000000001</v>
      </c>
      <c r="E22" s="19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8"/>
    </row>
    <row r="23" spans="1:19" x14ac:dyDescent="0.2">
      <c r="A23" s="120" t="s">
        <v>143</v>
      </c>
      <c r="B23" s="79"/>
      <c r="C23" s="76">
        <v>177.05799999999999</v>
      </c>
      <c r="D23" s="77">
        <v>215.76499999999999</v>
      </c>
      <c r="E23" s="78"/>
      <c r="F23" s="76"/>
      <c r="G23" s="76"/>
      <c r="H23" s="76"/>
      <c r="I23" s="76"/>
      <c r="J23" s="76"/>
      <c r="K23" s="76"/>
      <c r="L23" s="76"/>
      <c r="M23" s="76"/>
      <c r="N23" s="76"/>
      <c r="O23" s="76"/>
      <c r="P23" s="76"/>
      <c r="Q23" s="76"/>
      <c r="R23" s="76"/>
      <c r="S23" s="77"/>
    </row>
    <row r="24" spans="1:19" x14ac:dyDescent="0.2">
      <c r="A24" s="119" t="s">
        <v>14</v>
      </c>
      <c r="C24" s="7">
        <v>179.161</v>
      </c>
      <c r="D24" s="8">
        <v>218.512</v>
      </c>
      <c r="E24" s="19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8"/>
    </row>
    <row r="25" spans="1:19" x14ac:dyDescent="0.2">
      <c r="A25" s="120" t="s">
        <v>16</v>
      </c>
      <c r="B25" s="79"/>
      <c r="C25" s="76">
        <v>216.84399999999999</v>
      </c>
      <c r="D25" s="77">
        <v>272.66699999999997</v>
      </c>
      <c r="E25" s="78"/>
      <c r="F25" s="76"/>
      <c r="G25" s="76"/>
      <c r="H25" s="76"/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7"/>
    </row>
    <row r="26" spans="1:19" x14ac:dyDescent="0.2">
      <c r="A26" s="119" t="s">
        <v>18</v>
      </c>
      <c r="C26" s="7">
        <v>157.297</v>
      </c>
      <c r="D26" s="8">
        <v>211.471</v>
      </c>
      <c r="E26" s="19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8"/>
    </row>
    <row r="27" spans="1:19" x14ac:dyDescent="0.2">
      <c r="A27" s="120" t="s">
        <v>20</v>
      </c>
      <c r="B27" s="79"/>
      <c r="C27" s="76">
        <v>213.745</v>
      </c>
      <c r="D27" s="77">
        <v>269.40100000000001</v>
      </c>
      <c r="E27" s="78"/>
      <c r="F27" s="76"/>
      <c r="G27" s="76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7"/>
    </row>
    <row r="28" spans="1:19" x14ac:dyDescent="0.2">
      <c r="A28" s="119" t="s">
        <v>22</v>
      </c>
      <c r="C28" s="7">
        <v>207.86099999999999</v>
      </c>
      <c r="D28" s="8">
        <v>302.875</v>
      </c>
      <c r="E28" s="19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8"/>
    </row>
    <row r="29" spans="1:19" x14ac:dyDescent="0.2">
      <c r="A29" s="120" t="s">
        <v>24</v>
      </c>
      <c r="B29" s="79"/>
      <c r="C29" s="76">
        <v>188.13200000000001</v>
      </c>
      <c r="D29" s="77">
        <v>272.935</v>
      </c>
      <c r="E29" s="78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6"/>
      <c r="R29" s="76"/>
      <c r="S29" s="77"/>
    </row>
    <row r="30" spans="1:19" x14ac:dyDescent="0.2">
      <c r="A30" s="119" t="s">
        <v>26</v>
      </c>
      <c r="C30" s="7">
        <v>186.95099999999999</v>
      </c>
      <c r="D30" s="8">
        <v>253.554</v>
      </c>
      <c r="E30" s="19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8"/>
    </row>
    <row r="31" spans="1:19" x14ac:dyDescent="0.2">
      <c r="A31" s="5"/>
      <c r="D31" s="6"/>
      <c r="E31" s="20"/>
      <c r="S31" s="6"/>
    </row>
    <row r="32" spans="1:19" x14ac:dyDescent="0.2">
      <c r="A32" s="28" t="s">
        <v>27</v>
      </c>
      <c r="B32" s="29"/>
      <c r="C32" s="30">
        <f>SUM(C19:C31)</f>
        <v>2255.65</v>
      </c>
      <c r="D32" s="30">
        <f>SUM(D19:D31)</f>
        <v>2895.8919999999998</v>
      </c>
      <c r="E32" s="32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1"/>
    </row>
    <row r="33" spans="1:19" x14ac:dyDescent="0.2">
      <c r="A33" s="5" t="s">
        <v>144</v>
      </c>
      <c r="C33" s="7">
        <f>C17</f>
        <v>2313.904</v>
      </c>
      <c r="D33" s="7">
        <f>D17</f>
        <v>2870.636</v>
      </c>
      <c r="E33" s="43"/>
      <c r="F33" s="40"/>
      <c r="G33" s="39"/>
      <c r="H33" s="7"/>
      <c r="I33" s="40"/>
      <c r="J33" s="39"/>
      <c r="K33" s="7"/>
      <c r="L33" s="40"/>
      <c r="M33" s="39"/>
      <c r="N33" s="7"/>
      <c r="O33" s="40"/>
      <c r="P33" s="39"/>
      <c r="Q33" s="7"/>
      <c r="R33" s="40"/>
      <c r="S33" s="42"/>
    </row>
    <row r="34" spans="1:19" x14ac:dyDescent="0.2">
      <c r="A34" s="28" t="s">
        <v>29</v>
      </c>
      <c r="B34" s="29"/>
      <c r="C34" s="51">
        <v>1</v>
      </c>
      <c r="D34" s="52">
        <v>1</v>
      </c>
      <c r="E34" s="35"/>
      <c r="F34" s="36"/>
      <c r="G34" s="33"/>
      <c r="H34" s="29"/>
      <c r="I34" s="33"/>
      <c r="J34" s="33"/>
      <c r="K34" s="29"/>
      <c r="L34" s="33"/>
      <c r="M34" s="33"/>
      <c r="N34" s="29"/>
      <c r="O34" s="33"/>
      <c r="P34" s="33"/>
      <c r="Q34" s="29"/>
      <c r="R34" s="33"/>
      <c r="S34" s="34"/>
    </row>
    <row r="35" spans="1:19" x14ac:dyDescent="0.2">
      <c r="A35" s="13" t="s">
        <v>33</v>
      </c>
      <c r="B35" s="14"/>
      <c r="C35" s="53">
        <f>C32/C33</f>
        <v>0.9748243660929754</v>
      </c>
      <c r="D35" s="53">
        <f>D32/D33</f>
        <v>1.0087980503275231</v>
      </c>
      <c r="E35" s="21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2"/>
    </row>
    <row r="36" spans="1:19" x14ac:dyDescent="0.2">
      <c r="A36" s="2"/>
      <c r="B36" s="3"/>
      <c r="C36" s="3"/>
      <c r="D36" s="4"/>
      <c r="E36" s="18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1:19" x14ac:dyDescent="0.2">
      <c r="A37" s="74" t="s">
        <v>149</v>
      </c>
      <c r="B37" s="79"/>
      <c r="C37" s="76">
        <v>162.03399999999999</v>
      </c>
      <c r="D37" s="77">
        <v>239.916</v>
      </c>
      <c r="E37" s="113"/>
      <c r="F37" s="157" t="s">
        <v>145</v>
      </c>
      <c r="G37" s="158"/>
      <c r="H37" s="76"/>
      <c r="I37" s="158" t="s">
        <v>145</v>
      </c>
      <c r="J37" s="158"/>
      <c r="K37" s="76"/>
      <c r="L37" s="158" t="s">
        <v>146</v>
      </c>
      <c r="M37" s="158"/>
      <c r="N37" s="76"/>
      <c r="O37" s="158" t="s">
        <v>127</v>
      </c>
      <c r="P37" s="158"/>
      <c r="Q37" s="76"/>
      <c r="R37" s="158" t="s">
        <v>147</v>
      </c>
      <c r="S37" s="159"/>
    </row>
    <row r="38" spans="1:19" x14ac:dyDescent="0.2">
      <c r="A38" s="119" t="s">
        <v>6</v>
      </c>
      <c r="C38" s="7">
        <v>167.76</v>
      </c>
      <c r="D38" s="8">
        <v>238.64599999999999</v>
      </c>
      <c r="E38" s="19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8"/>
    </row>
    <row r="39" spans="1:19" x14ac:dyDescent="0.2">
      <c r="A39" s="120" t="s">
        <v>8</v>
      </c>
      <c r="B39" s="79"/>
      <c r="C39" s="76">
        <v>173.75</v>
      </c>
      <c r="D39" s="77">
        <v>240.23400000000001</v>
      </c>
      <c r="E39" s="78"/>
      <c r="F39" s="76"/>
      <c r="G39" s="76"/>
      <c r="H39" s="76"/>
      <c r="I39" s="76"/>
      <c r="J39" s="76"/>
      <c r="K39" s="76"/>
      <c r="L39" s="76"/>
      <c r="M39" s="76"/>
      <c r="N39" s="76"/>
      <c r="O39" s="76"/>
      <c r="P39" s="76"/>
      <c r="Q39" s="76"/>
      <c r="R39" s="76"/>
      <c r="S39" s="77"/>
    </row>
    <row r="40" spans="1:19" x14ac:dyDescent="0.2">
      <c r="A40" s="119" t="s">
        <v>10</v>
      </c>
      <c r="C40" s="7">
        <v>166.297</v>
      </c>
      <c r="D40" s="8">
        <v>269.774</v>
      </c>
      <c r="E40" s="19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8"/>
    </row>
    <row r="41" spans="1:19" x14ac:dyDescent="0.2">
      <c r="A41" s="120" t="s">
        <v>12</v>
      </c>
      <c r="B41" s="79"/>
      <c r="C41" s="76">
        <v>151.898</v>
      </c>
      <c r="D41" s="77">
        <v>285.80599999999998</v>
      </c>
      <c r="E41" s="78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</row>
    <row r="42" spans="1:19" x14ac:dyDescent="0.2">
      <c r="A42" s="119" t="s">
        <v>14</v>
      </c>
      <c r="C42" s="7"/>
      <c r="D42" s="8"/>
      <c r="E42" s="19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8"/>
    </row>
    <row r="43" spans="1:19" x14ac:dyDescent="0.2">
      <c r="A43" s="120" t="s">
        <v>16</v>
      </c>
      <c r="B43" s="79"/>
      <c r="C43" s="76"/>
      <c r="D43" s="77"/>
      <c r="E43" s="78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7"/>
    </row>
    <row r="44" spans="1:19" x14ac:dyDescent="0.2">
      <c r="A44" s="119" t="s">
        <v>18</v>
      </c>
      <c r="C44" s="143"/>
      <c r="D44" s="7"/>
      <c r="E44" s="19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8"/>
    </row>
    <row r="45" spans="1:19" x14ac:dyDescent="0.2">
      <c r="A45" s="120" t="s">
        <v>20</v>
      </c>
      <c r="B45" s="79"/>
      <c r="C45" s="76"/>
      <c r="D45" s="77"/>
      <c r="E45" s="78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7"/>
    </row>
    <row r="46" spans="1:19" x14ac:dyDescent="0.2">
      <c r="A46" s="119" t="s">
        <v>22</v>
      </c>
      <c r="C46" s="7"/>
      <c r="D46" s="8"/>
      <c r="E46" s="19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8"/>
    </row>
    <row r="47" spans="1:19" x14ac:dyDescent="0.2">
      <c r="A47" s="120" t="s">
        <v>24</v>
      </c>
      <c r="B47" s="79"/>
      <c r="C47" s="76"/>
      <c r="D47" s="77"/>
      <c r="E47" s="78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7"/>
    </row>
    <row r="48" spans="1:19" x14ac:dyDescent="0.2">
      <c r="A48" s="119" t="s">
        <v>26</v>
      </c>
      <c r="C48" s="7"/>
      <c r="D48" s="8"/>
      <c r="E48" s="19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8"/>
    </row>
    <row r="49" spans="1:19" x14ac:dyDescent="0.2">
      <c r="A49" s="5"/>
      <c r="D49" s="6"/>
      <c r="E49" s="20"/>
      <c r="S49" s="6"/>
    </row>
    <row r="50" spans="1:19" x14ac:dyDescent="0.2">
      <c r="A50" s="28" t="s">
        <v>27</v>
      </c>
      <c r="B50" s="29"/>
      <c r="C50" s="49">
        <f>SUM(C37:C48)</f>
        <v>821.73900000000003</v>
      </c>
      <c r="D50" s="50">
        <f>SUM(D37:D48)</f>
        <v>1274.376</v>
      </c>
      <c r="E50" s="32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1"/>
    </row>
    <row r="51" spans="1:19" x14ac:dyDescent="0.2">
      <c r="A51" s="5" t="s">
        <v>31</v>
      </c>
      <c r="C51" s="7">
        <f>SUM(C19:C23)</f>
        <v>905.65900000000011</v>
      </c>
      <c r="D51" s="7">
        <f>SUM(D19:D23)</f>
        <v>1094.4769999999999</v>
      </c>
      <c r="E51" s="65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4"/>
    </row>
    <row r="52" spans="1:19" x14ac:dyDescent="0.2">
      <c r="A52" s="28" t="s">
        <v>29</v>
      </c>
      <c r="B52" s="29"/>
      <c r="C52" s="33">
        <f>C50/$C$50</f>
        <v>1</v>
      </c>
      <c r="D52" s="34">
        <f>D50/$D$50</f>
        <v>1</v>
      </c>
      <c r="E52" s="68"/>
      <c r="F52" s="66"/>
      <c r="G52" s="66"/>
      <c r="H52" s="69"/>
      <c r="I52" s="66"/>
      <c r="J52" s="66"/>
      <c r="K52" s="69"/>
      <c r="L52" s="66"/>
      <c r="M52" s="66"/>
      <c r="N52" s="69"/>
      <c r="O52" s="66"/>
      <c r="P52" s="66"/>
      <c r="Q52" s="69"/>
      <c r="R52" s="66"/>
      <c r="S52" s="67"/>
    </row>
    <row r="53" spans="1:19" x14ac:dyDescent="0.2">
      <c r="A53" s="13" t="s">
        <v>33</v>
      </c>
      <c r="B53" s="14"/>
      <c r="C53" s="15">
        <f>C50/C51</f>
        <v>0.90733819241016755</v>
      </c>
      <c r="D53" s="16">
        <f>D50/D51</f>
        <v>1.1643698314354711</v>
      </c>
      <c r="E53" s="60"/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9"/>
    </row>
    <row r="54" spans="1:19" x14ac:dyDescent="0.2">
      <c r="B54" t="s">
        <v>36</v>
      </c>
    </row>
    <row r="55" spans="1:19" x14ac:dyDescent="0.2">
      <c r="B55" s="117" t="s">
        <v>94</v>
      </c>
    </row>
  </sheetData>
  <mergeCells count="10">
    <mergeCell ref="F19:G19"/>
    <mergeCell ref="I19:J19"/>
    <mergeCell ref="L19:M19"/>
    <mergeCell ref="O19:P19"/>
    <mergeCell ref="R19:S19"/>
    <mergeCell ref="F37:G37"/>
    <mergeCell ref="I37:J37"/>
    <mergeCell ref="L37:M37"/>
    <mergeCell ref="O37:P37"/>
    <mergeCell ref="R37:S37"/>
  </mergeCells>
  <phoneticPr fontId="2"/>
  <pageMargins left="0.99" right="0.37" top="0.32" bottom="0.38" header="0.51200000000000001" footer="0.2"/>
  <pageSetup paperSize="9" scale="70" orientation="landscape" r:id="rId1"/>
  <headerFooter alignWithMargins="0"/>
  <ignoredErrors>
    <ignoredError sqref="C51:D51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ダイカスト合計(月別集計)</vt:lpstr>
      <vt:lpstr>アルミ(月別集計)</vt:lpstr>
      <vt:lpstr>亜鉛(月別集計)</vt:lpstr>
      <vt:lpstr>その他(月別集計)</vt:lpstr>
      <vt:lpstr>'アルミ(月別集計)'!Print_Area</vt:lpstr>
      <vt:lpstr>'その他(月別集計)'!Print_Area</vt:lpstr>
      <vt:lpstr>'ダイカスト合計(月別集計)'!Print_Area</vt:lpstr>
      <vt:lpstr>'亜鉛(月別集計)'!Print_Area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社団法人ダイカスト協会 </dc:creator>
  <cp:lastModifiedBy>亮祐 西</cp:lastModifiedBy>
  <cp:lastPrinted>2023-09-14T06:46:28Z</cp:lastPrinted>
  <dcterms:created xsi:type="dcterms:W3CDTF">2001-11-21T05:01:56Z</dcterms:created>
  <dcterms:modified xsi:type="dcterms:W3CDTF">2026-07-17T01:45:08Z</dcterms:modified>
</cp:coreProperties>
</file>