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QNAP\share_new\個人フォルダー西亮祐\【2024年度調査】2023年度(令和5年度) - コピー\依頼一式\2024年度発出分(2023年度データ)\"/>
    </mc:Choice>
  </mc:AlternateContent>
  <xr:revisionPtr revIDLastSave="0" documentId="13_ncr:1_{80B790FB-190F-4C74-BC29-61A95CB6B507}" xr6:coauthVersionLast="47" xr6:coauthVersionMax="47" xr10:uidLastSave="{00000000-0000-0000-0000-000000000000}"/>
  <bookViews>
    <workbookView xWindow="-108" yWindow="-108" windowWidth="23256" windowHeight="12456" tabRatio="784" xr2:uid="{00000000-000D-0000-FFFF-FFFF00000000}"/>
  </bookViews>
  <sheets>
    <sheet name="基礎情報&amp;削減目標" sheetId="50" r:id="rId1"/>
    <sheet name="①溶解保持等についての設問" sheetId="61" r:id="rId2"/>
    <sheet name="②総エネルギー投入量" sheetId="53" r:id="rId3"/>
    <sheet name="③CO2排出量" sheetId="56" r:id="rId4"/>
    <sheet name="④廃棄物等総排出量" sheetId="57" r:id="rId5"/>
    <sheet name="エネルギー使用量まとめ(事務局使用分)" sheetId="59" r:id="rId6"/>
    <sheet name="廃棄物排出量(事務局使用分)" sheetId="60" r:id="rId7"/>
  </sheets>
  <definedNames>
    <definedName name="_xlnm.Print_Area" localSheetId="2">②総エネルギー投入量!$A$2:$J$44</definedName>
    <definedName name="_xlnm.Print_Area" localSheetId="3">③CO2排出量!$B$1:$N$45</definedName>
    <definedName name="_xlnm.Print_Area" localSheetId="4">④廃棄物等総排出量!$A$1:$L$27</definedName>
    <definedName name="_xlnm.Print_Area" localSheetId="5">'エネルギー使用量まとめ(事務局使用分)'!$A$1:$AW$13</definedName>
    <definedName name="_xlnm.Print_Area" localSheetId="0">'基礎情報&amp;削減目標'!$A$1:$E$37</definedName>
    <definedName name="_xlnm.Print_Area" localSheetId="6">'廃棄物排出量(事務局使用分)'!$A$1:$X$14</definedName>
    <definedName name="_xlnm.Print_Titles" localSheetId="5">'エネルギー使用量まとめ(事務局使用分)'!$2:$3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 i="56" l="1"/>
  <c r="H6" i="56" l="1"/>
  <c r="H7" i="56"/>
  <c r="H8" i="56"/>
  <c r="H9" i="56"/>
  <c r="H10" i="56"/>
  <c r="H11" i="56"/>
  <c r="H12" i="56"/>
  <c r="H13" i="56"/>
  <c r="AV6" i="59"/>
  <c r="AT6" i="59"/>
  <c r="AR6" i="59"/>
  <c r="K22" i="56"/>
  <c r="K21" i="56" l="1"/>
  <c r="K20" i="56"/>
  <c r="K12" i="56" l="1"/>
  <c r="K13" i="56"/>
  <c r="K10" i="56"/>
  <c r="K8" i="56"/>
  <c r="K7" i="56"/>
  <c r="K11" i="56"/>
  <c r="X8" i="60" l="1"/>
  <c r="X10" i="60"/>
  <c r="L11" i="60"/>
  <c r="L10" i="60"/>
  <c r="L9" i="60"/>
  <c r="L8" i="60"/>
  <c r="L7" i="60"/>
  <c r="L6" i="60"/>
  <c r="M14" i="56"/>
  <c r="N14" i="56"/>
  <c r="E14" i="56"/>
  <c r="H6" i="59"/>
  <c r="G6" i="59"/>
  <c r="F6" i="59"/>
  <c r="E6" i="59"/>
  <c r="AU6" i="59"/>
  <c r="AS6" i="59"/>
  <c r="AQ6" i="59"/>
  <c r="D6" i="59"/>
  <c r="F6" i="60"/>
  <c r="H17" i="56"/>
  <c r="I17" i="56" s="1"/>
  <c r="H16" i="56"/>
  <c r="I16" i="56" s="1"/>
  <c r="H14" i="56"/>
  <c r="I10" i="56"/>
  <c r="I7" i="56"/>
  <c r="F18" i="53"/>
  <c r="F19" i="53"/>
  <c r="F20" i="53"/>
  <c r="F21" i="53"/>
  <c r="F22" i="53"/>
  <c r="F23" i="53"/>
  <c r="F25" i="53"/>
  <c r="F8" i="53"/>
  <c r="F9" i="53"/>
  <c r="F10" i="53"/>
  <c r="F11" i="53"/>
  <c r="F12" i="53"/>
  <c r="F13" i="53"/>
  <c r="F14" i="53"/>
  <c r="F15" i="53"/>
  <c r="I20" i="56"/>
  <c r="I23" i="56" s="1"/>
  <c r="I21" i="56"/>
  <c r="I22" i="56"/>
  <c r="I24" i="56"/>
  <c r="I26" i="56" s="1"/>
  <c r="I25" i="56"/>
  <c r="J25" i="56"/>
  <c r="J24" i="56"/>
  <c r="J22" i="56"/>
  <c r="AL6" i="59"/>
  <c r="C6" i="59"/>
  <c r="B6" i="60"/>
  <c r="A6" i="60"/>
  <c r="G17" i="56"/>
  <c r="G16" i="56"/>
  <c r="G14" i="56"/>
  <c r="E16" i="56"/>
  <c r="S11" i="60"/>
  <c r="S10" i="60"/>
  <c r="W10" i="60"/>
  <c r="X9" i="60"/>
  <c r="W9" i="60"/>
  <c r="S7" i="60"/>
  <c r="W7" i="60"/>
  <c r="W11" i="60"/>
  <c r="V11" i="60"/>
  <c r="U11" i="60"/>
  <c r="T11" i="60"/>
  <c r="R11" i="60"/>
  <c r="Q11" i="60"/>
  <c r="P11" i="60"/>
  <c r="O11" i="60"/>
  <c r="N11" i="60"/>
  <c r="M11" i="60"/>
  <c r="K11" i="60"/>
  <c r="J11" i="60"/>
  <c r="I11" i="60"/>
  <c r="H11" i="60"/>
  <c r="V8" i="60"/>
  <c r="U8" i="60"/>
  <c r="T8" i="60"/>
  <c r="R8" i="60"/>
  <c r="Q8" i="60"/>
  <c r="P8" i="60"/>
  <c r="O8" i="60"/>
  <c r="V7" i="60"/>
  <c r="U7" i="60"/>
  <c r="T7" i="60"/>
  <c r="R7" i="60"/>
  <c r="Q7" i="60"/>
  <c r="P7" i="60"/>
  <c r="O7" i="60"/>
  <c r="V10" i="60"/>
  <c r="U10" i="60"/>
  <c r="T10" i="60"/>
  <c r="R10" i="60"/>
  <c r="Q10" i="60"/>
  <c r="P10" i="60"/>
  <c r="O10" i="60"/>
  <c r="N10" i="60"/>
  <c r="M10" i="60"/>
  <c r="K10" i="60"/>
  <c r="J10" i="60"/>
  <c r="I10" i="60"/>
  <c r="H10" i="60"/>
  <c r="I8" i="60"/>
  <c r="V9" i="60"/>
  <c r="U9" i="60"/>
  <c r="T9" i="60"/>
  <c r="R9" i="60"/>
  <c r="Q9" i="60"/>
  <c r="P9" i="60"/>
  <c r="O9" i="60"/>
  <c r="N9" i="60"/>
  <c r="M9" i="60"/>
  <c r="K9" i="60"/>
  <c r="J9" i="60"/>
  <c r="I9" i="60"/>
  <c r="H9" i="60"/>
  <c r="N8" i="60"/>
  <c r="M8" i="60"/>
  <c r="K8" i="60"/>
  <c r="J8" i="60"/>
  <c r="H8" i="60"/>
  <c r="K7" i="60"/>
  <c r="F23" i="57"/>
  <c r="W6" i="60" s="1"/>
  <c r="F19" i="57"/>
  <c r="F24" i="57" s="1"/>
  <c r="X6" i="60" s="1"/>
  <c r="V6" i="60"/>
  <c r="U6" i="60"/>
  <c r="T6" i="60"/>
  <c r="R6" i="60"/>
  <c r="Q6" i="60"/>
  <c r="P6" i="60"/>
  <c r="O6" i="60"/>
  <c r="N6" i="60"/>
  <c r="M6" i="60"/>
  <c r="K6" i="60"/>
  <c r="H7" i="60"/>
  <c r="N7" i="60"/>
  <c r="M7" i="60"/>
  <c r="J7" i="60"/>
  <c r="I7" i="60"/>
  <c r="G7" i="60"/>
  <c r="F7" i="60"/>
  <c r="G11" i="60"/>
  <c r="G10" i="60"/>
  <c r="G9" i="60"/>
  <c r="G8" i="60"/>
  <c r="F11" i="60"/>
  <c r="F10" i="60"/>
  <c r="F9" i="60"/>
  <c r="F8" i="60"/>
  <c r="J6" i="60"/>
  <c r="I6" i="60"/>
  <c r="H6" i="60"/>
  <c r="G6" i="60"/>
  <c r="AJ6" i="59"/>
  <c r="AK6" i="59" s="1"/>
  <c r="AH6" i="59"/>
  <c r="AI6" i="59" s="1"/>
  <c r="AF6" i="59"/>
  <c r="AG6" i="59" s="1"/>
  <c r="AD6" i="59"/>
  <c r="AE6" i="59" s="1"/>
  <c r="AB6" i="59"/>
  <c r="AC6" i="59" s="1"/>
  <c r="Z6" i="59"/>
  <c r="AA6" i="59" s="1"/>
  <c r="X6" i="59"/>
  <c r="Y6" i="59" s="1"/>
  <c r="V6" i="59"/>
  <c r="W6" i="59" s="1"/>
  <c r="U6" i="59"/>
  <c r="E17" i="56"/>
  <c r="F26" i="53"/>
  <c r="G27" i="53"/>
  <c r="G26" i="53"/>
  <c r="G25" i="53"/>
  <c r="G21" i="53"/>
  <c r="G22" i="53"/>
  <c r="G19" i="53"/>
  <c r="F16" i="53"/>
  <c r="W8" i="60"/>
  <c r="S8" i="60"/>
  <c r="G16" i="53"/>
  <c r="G20" i="53"/>
  <c r="G23" i="53"/>
  <c r="J21" i="56"/>
  <c r="S9" i="60"/>
  <c r="X11" i="60"/>
  <c r="X7" i="60"/>
  <c r="S6" i="60" l="1"/>
  <c r="I14" i="56"/>
  <c r="I11" i="56"/>
  <c r="I9" i="56"/>
  <c r="F27" i="53"/>
  <c r="I18" i="56"/>
  <c r="J18" i="56" s="1"/>
  <c r="J17" i="56"/>
  <c r="F17" i="53"/>
  <c r="J16" i="56"/>
  <c r="AN6" i="59"/>
  <c r="F24" i="53"/>
  <c r="G24" i="53" s="1"/>
  <c r="J14" i="56"/>
  <c r="I6" i="56"/>
  <c r="I8" i="56"/>
  <c r="I13" i="56"/>
  <c r="I12" i="56"/>
  <c r="I15" i="56" l="1"/>
  <c r="F28" i="53"/>
  <c r="G10" i="53" l="1"/>
  <c r="G14" i="53"/>
  <c r="G12" i="53"/>
  <c r="G13" i="53"/>
  <c r="G15" i="53"/>
  <c r="G9" i="53"/>
  <c r="G11" i="53"/>
  <c r="G17" i="53"/>
  <c r="G18" i="53"/>
  <c r="G8" i="53"/>
  <c r="I19" i="56"/>
  <c r="I27" i="56" s="1"/>
  <c r="J10" i="56" l="1"/>
  <c r="J11" i="56"/>
  <c r="J12" i="56"/>
  <c r="J13" i="56"/>
  <c r="J8" i="56"/>
  <c r="J20" i="56"/>
  <c r="J23" i="56"/>
  <c r="J7" i="56"/>
  <c r="J9" i="56"/>
  <c r="J15" i="56"/>
  <c r="J26" i="56"/>
  <c r="J6" i="56"/>
  <c r="J19" i="5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Administrator</author>
  </authors>
  <commentList>
    <comment ref="AC3" authorId="0" shapeId="0" xr:uid="{00000000-0006-0000-0500-000001000000}">
      <text>
        <r>
          <rPr>
            <b/>
            <sz val="9"/>
            <color indexed="81"/>
            <rFont val="ＭＳ Ｐゴシック"/>
            <family val="3"/>
            <charset val="128"/>
          </rPr>
          <t>ガスは、０度Ｃ・１気圧（ノルマル）状態で、その時の堆積を（Ｎｍ</t>
        </r>
        <r>
          <rPr>
            <b/>
            <vertAlign val="superscript"/>
            <sz val="9"/>
            <color indexed="81"/>
            <rFont val="ＭＳ Ｐゴシック"/>
            <family val="3"/>
            <charset val="128"/>
          </rPr>
          <t>３</t>
        </r>
        <r>
          <rPr>
            <b/>
            <sz val="9"/>
            <color indexed="81"/>
            <rFont val="ＭＳ Ｐゴシック"/>
            <family val="3"/>
            <charset val="128"/>
          </rPr>
          <t>）で表す</t>
        </r>
        <r>
          <rPr>
            <sz val="9"/>
            <color indexed="81"/>
            <rFont val="ＭＳ Ｐゴシック"/>
            <family val="3"/>
            <charset val="128"/>
          </rPr>
          <t xml:space="preserve">
</t>
        </r>
      </text>
    </comment>
    <comment ref="AF3" authorId="0" shapeId="0" xr:uid="{00000000-0006-0000-0500-000002000000}">
      <text>
        <r>
          <rPr>
            <b/>
            <sz val="9"/>
            <color indexed="81"/>
            <rFont val="ＭＳ Ｐゴシック"/>
            <family val="3"/>
            <charset val="128"/>
          </rPr>
          <t>ＬＰＧは液化石油ガス（liquefied petroleum gas）のことで、普段は「液化」、つまり液体の状態じゃから、体積ではなく重量で示されるのが一般的じゃのう。ガスメーターでは０度Ｃ、１気圧の換算で「１ｍ3＝２．０７ｋｇ」</t>
        </r>
        <r>
          <rPr>
            <sz val="9"/>
            <color indexed="81"/>
            <rFont val="ＭＳ Ｐゴシック"/>
            <family val="3"/>
            <charset val="128"/>
          </rPr>
          <t xml:space="preserve">
</t>
        </r>
      </text>
    </comment>
    <comment ref="AG3" authorId="0" shapeId="0" xr:uid="{00000000-0006-0000-0500-000003000000}">
      <text>
        <r>
          <rPr>
            <b/>
            <sz val="9"/>
            <color indexed="81"/>
            <rFont val="ＭＳ Ｐゴシック"/>
            <family val="3"/>
            <charset val="128"/>
          </rPr>
          <t>ＬＰＧのうちプロパン（化学式Ｃ3Ｈ8）の分子量を計算すると、４４．０９４ ２２．４リットル＝０．０２２４立方メートルの重さは
４４．０９４ｇ＝０．０４４０９４ｋｇ 
（１リットル＝０．００１立方メートル</t>
        </r>
        <r>
          <rPr>
            <sz val="9"/>
            <color indexed="81"/>
            <rFont val="ＭＳ Ｐゴシック"/>
            <family val="3"/>
            <charset val="128"/>
          </rPr>
          <t xml:space="preserve">
0.044/0.0224=1.96</t>
        </r>
      </text>
    </comment>
    <comment ref="P6" authorId="1" shapeId="0" xr:uid="{00000000-0006-0000-0500-000004000000}">
      <text>
        <r>
          <rPr>
            <b/>
            <sz val="9"/>
            <color indexed="17"/>
            <rFont val="ＭＳ Ｐゴシック"/>
            <family val="3"/>
            <charset val="128"/>
          </rPr>
          <t>2006年度値より削減</t>
        </r>
      </text>
    </comment>
  </commentList>
</comments>
</file>

<file path=xl/sharedStrings.xml><?xml version="1.0" encoding="utf-8"?>
<sst xmlns="http://schemas.openxmlformats.org/spreadsheetml/2006/main" count="448" uniqueCount="325">
  <si>
    <t>新エネルギー</t>
  </si>
  <si>
    <t>合計（年）</t>
  </si>
  <si>
    <t>割合</t>
  </si>
  <si>
    <t>（B)</t>
  </si>
  <si>
    <t>(A)</t>
  </si>
  <si>
    <t>(A×B)</t>
  </si>
  <si>
    <t>(%)</t>
  </si>
  <si>
    <t>総エネルギー投入量</t>
  </si>
  <si>
    <t>灯油</t>
  </si>
  <si>
    <t>都市ガス</t>
  </si>
  <si>
    <t>液化天然ガス(LNG)</t>
  </si>
  <si>
    <t>液化石油ガス(LPG)</t>
  </si>
  <si>
    <t>ガソリン</t>
  </si>
  <si>
    <t>軽油</t>
  </si>
  <si>
    <t>化石燃料合計</t>
  </si>
  <si>
    <t>太陽光</t>
  </si>
  <si>
    <t>太陽熱</t>
  </si>
  <si>
    <t>風力</t>
  </si>
  <si>
    <t>水力</t>
  </si>
  <si>
    <t>燃料電池</t>
  </si>
  <si>
    <t>廃棄物</t>
  </si>
  <si>
    <t>新エネルギー合計</t>
  </si>
  <si>
    <t>その他合計</t>
  </si>
  <si>
    <t>総エネルギー合計</t>
  </si>
  <si>
    <t>単位</t>
    <rPh sb="0" eb="2">
      <t>タンイ</t>
    </rPh>
    <phoneticPr fontId="2"/>
  </si>
  <si>
    <t>合計（年）</t>
    <rPh sb="0" eb="2">
      <t>ゴウケイ</t>
    </rPh>
    <rPh sb="3" eb="4">
      <t>ネン</t>
    </rPh>
    <phoneticPr fontId="2"/>
  </si>
  <si>
    <t>単位発熱量
（C)</t>
    <rPh sb="0" eb="2">
      <t>タンイ</t>
    </rPh>
    <rPh sb="2" eb="4">
      <t>ハツネツ</t>
    </rPh>
    <rPh sb="4" eb="5">
      <t>リョウ</t>
    </rPh>
    <phoneticPr fontId="2"/>
  </si>
  <si>
    <t>割合</t>
    <rPh sb="0" eb="2">
      <t>ワリアイ</t>
    </rPh>
    <phoneticPr fontId="2"/>
  </si>
  <si>
    <t>二酸化炭素</t>
    <rPh sb="0" eb="3">
      <t>ニサンカ</t>
    </rPh>
    <rPh sb="3" eb="5">
      <t>タンソ</t>
    </rPh>
    <phoneticPr fontId="2"/>
  </si>
  <si>
    <t>エネルギー消費</t>
    <rPh sb="5" eb="7">
      <t>ショウヒ</t>
    </rPh>
    <phoneticPr fontId="2"/>
  </si>
  <si>
    <t>購入電力</t>
    <rPh sb="0" eb="2">
      <t>コウニュウ</t>
    </rPh>
    <rPh sb="2" eb="4">
      <t>デンリョク</t>
    </rPh>
    <phoneticPr fontId="2"/>
  </si>
  <si>
    <t>灯油</t>
    <rPh sb="0" eb="2">
      <t>トウユ</t>
    </rPh>
    <phoneticPr fontId="2"/>
  </si>
  <si>
    <t>重油</t>
    <rPh sb="0" eb="2">
      <t>ジュウユ</t>
    </rPh>
    <phoneticPr fontId="2"/>
  </si>
  <si>
    <t>都市ガス</t>
    <rPh sb="0" eb="2">
      <t>トシ</t>
    </rPh>
    <phoneticPr fontId="2"/>
  </si>
  <si>
    <t>液化天然ガス(LNG)</t>
    <rPh sb="0" eb="2">
      <t>エキカ</t>
    </rPh>
    <rPh sb="2" eb="4">
      <t>テンネン</t>
    </rPh>
    <phoneticPr fontId="2"/>
  </si>
  <si>
    <t>化石燃料合計</t>
    <rPh sb="0" eb="2">
      <t>カセキ</t>
    </rPh>
    <rPh sb="2" eb="4">
      <t>ネンリョウ</t>
    </rPh>
    <rPh sb="4" eb="6">
      <t>ゴウケイ</t>
    </rPh>
    <phoneticPr fontId="2"/>
  </si>
  <si>
    <t>その他合計</t>
    <rPh sb="2" eb="3">
      <t>タ</t>
    </rPh>
    <rPh sb="3" eb="5">
      <t>ゴウケイ</t>
    </rPh>
    <phoneticPr fontId="2"/>
  </si>
  <si>
    <t>エネルギー消費合計</t>
    <rPh sb="5" eb="7">
      <t>ショウヒ</t>
    </rPh>
    <rPh sb="7" eb="9">
      <t>ゴウケイ</t>
    </rPh>
    <phoneticPr fontId="2"/>
  </si>
  <si>
    <t>廃棄物焼却処理</t>
    <rPh sb="0" eb="3">
      <t>ハイキブツ</t>
    </rPh>
    <rPh sb="3" eb="5">
      <t>ショウキャク</t>
    </rPh>
    <rPh sb="5" eb="7">
      <t>ショリ</t>
    </rPh>
    <phoneticPr fontId="2"/>
  </si>
  <si>
    <t>一般廃棄物（廃プラのみ）</t>
    <rPh sb="0" eb="2">
      <t>イッパン</t>
    </rPh>
    <rPh sb="2" eb="5">
      <t>ハイキブツ</t>
    </rPh>
    <rPh sb="6" eb="7">
      <t>ハイ</t>
    </rPh>
    <phoneticPr fontId="2"/>
  </si>
  <si>
    <t>産廃</t>
    <rPh sb="0" eb="2">
      <t>サンパイ</t>
    </rPh>
    <phoneticPr fontId="2"/>
  </si>
  <si>
    <t>廃油</t>
    <rPh sb="0" eb="2">
      <t>ハイユ</t>
    </rPh>
    <phoneticPr fontId="2"/>
  </si>
  <si>
    <t>廃プラスチック</t>
    <rPh sb="0" eb="1">
      <t>ハイ</t>
    </rPh>
    <phoneticPr fontId="2"/>
  </si>
  <si>
    <t>廃棄物焼却処理合計</t>
    <rPh sb="0" eb="3">
      <t>ハイキブツ</t>
    </rPh>
    <rPh sb="3" eb="5">
      <t>ショウキャク</t>
    </rPh>
    <rPh sb="5" eb="7">
      <t>ショリ</t>
    </rPh>
    <rPh sb="7" eb="9">
      <t>ゴウケイ</t>
    </rPh>
    <phoneticPr fontId="2"/>
  </si>
  <si>
    <t>二酸化炭素合計</t>
    <rPh sb="0" eb="3">
      <t>ニサンカ</t>
    </rPh>
    <rPh sb="3" eb="5">
      <t>タンソ</t>
    </rPh>
    <rPh sb="5" eb="7">
      <t>ゴウケイ</t>
    </rPh>
    <phoneticPr fontId="2"/>
  </si>
  <si>
    <t>化石燃料</t>
    <rPh sb="0" eb="2">
      <t>カセキ</t>
    </rPh>
    <rPh sb="2" eb="4">
      <t>ネンリョウ</t>
    </rPh>
    <phoneticPr fontId="2"/>
  </si>
  <si>
    <t>エネルギー使用量削減率</t>
    <rPh sb="5" eb="8">
      <t>シヨウリョウ</t>
    </rPh>
    <rPh sb="8" eb="11">
      <t>サクゲンリツ</t>
    </rPh>
    <phoneticPr fontId="2"/>
  </si>
  <si>
    <t>年</t>
    <rPh sb="0" eb="1">
      <t>ネン</t>
    </rPh>
    <phoneticPr fontId="2"/>
  </si>
  <si>
    <t>%</t>
    <phoneticPr fontId="2"/>
  </si>
  <si>
    <t>%</t>
    <phoneticPr fontId="2"/>
  </si>
  <si>
    <t>%</t>
    <phoneticPr fontId="2"/>
  </si>
  <si>
    <t>t/年</t>
    <rPh sb="2" eb="3">
      <t>ネン</t>
    </rPh>
    <phoneticPr fontId="2"/>
  </si>
  <si>
    <t>重油</t>
    <phoneticPr fontId="2"/>
  </si>
  <si>
    <t>排出係数
（B)</t>
    <phoneticPr fontId="2"/>
  </si>
  <si>
    <t>液化石油ガス(LPG)</t>
    <phoneticPr fontId="2"/>
  </si>
  <si>
    <t>ガソリン</t>
    <phoneticPr fontId="2"/>
  </si>
  <si>
    <t>軽油</t>
    <phoneticPr fontId="2"/>
  </si>
  <si>
    <t>０．基本情報</t>
    <rPh sb="2" eb="4">
      <t>キホン</t>
    </rPh>
    <rPh sb="4" eb="6">
      <t>ジョウホウ</t>
    </rPh>
    <phoneticPr fontId="2"/>
  </si>
  <si>
    <t>(1)提出年月日</t>
    <rPh sb="3" eb="5">
      <t>テイシュツ</t>
    </rPh>
    <rPh sb="5" eb="8">
      <t>ネンガッピ</t>
    </rPh>
    <phoneticPr fontId="2"/>
  </si>
  <si>
    <t>(2)会社名</t>
    <rPh sb="3" eb="6">
      <t>カイシャメイ</t>
    </rPh>
    <phoneticPr fontId="2"/>
  </si>
  <si>
    <t>(3)事業所名※</t>
    <rPh sb="3" eb="6">
      <t>ジギョウショ</t>
    </rPh>
    <rPh sb="6" eb="7">
      <t>メイ</t>
    </rPh>
    <phoneticPr fontId="2"/>
  </si>
  <si>
    <t>(4)所属・役職</t>
    <rPh sb="3" eb="5">
      <t>ショゾク</t>
    </rPh>
    <rPh sb="6" eb="8">
      <t>ヤクショク</t>
    </rPh>
    <phoneticPr fontId="2"/>
  </si>
  <si>
    <t>(5)記入者名</t>
    <rPh sb="3" eb="6">
      <t>キニュウシャ</t>
    </rPh>
    <rPh sb="6" eb="7">
      <t>メイ</t>
    </rPh>
    <phoneticPr fontId="2"/>
  </si>
  <si>
    <t>(8)対象期間</t>
    <rPh sb="3" eb="5">
      <t>タイショウ</t>
    </rPh>
    <rPh sb="5" eb="7">
      <t>キカン</t>
    </rPh>
    <phoneticPr fontId="2"/>
  </si>
  <si>
    <t>その他**</t>
    <phoneticPr fontId="2"/>
  </si>
  <si>
    <t>注)</t>
    <rPh sb="0" eb="1">
      <t>チュウ</t>
    </rPh>
    <phoneticPr fontId="2"/>
  </si>
  <si>
    <t>備考</t>
    <rPh sb="0" eb="2">
      <t>ビコウ</t>
    </rPh>
    <phoneticPr fontId="2"/>
  </si>
  <si>
    <t>１．エネルギー消費</t>
    <rPh sb="7" eb="9">
      <t>ショウヒ</t>
    </rPh>
    <phoneticPr fontId="2"/>
  </si>
  <si>
    <t>２．廃棄物焼却処理</t>
    <rPh sb="2" eb="5">
      <t>ハイキブツ</t>
    </rPh>
    <rPh sb="5" eb="7">
      <t>ショウキャク</t>
    </rPh>
    <rPh sb="7" eb="9">
      <t>ショリ</t>
    </rPh>
    <phoneticPr fontId="2"/>
  </si>
  <si>
    <t>(1)</t>
    <phoneticPr fontId="2"/>
  </si>
  <si>
    <t>この表では、重油を全てＡ重油としています。</t>
    <phoneticPr fontId="2"/>
  </si>
  <si>
    <t>(2)</t>
  </si>
  <si>
    <t>(2)</t>
    <phoneticPr fontId="2"/>
  </si>
  <si>
    <t>(3)</t>
    <phoneticPr fontId="2"/>
  </si>
  <si>
    <r>
      <t>この欄には、「エネルギー消費」、「廃棄物焼却処理」以外でCO</t>
    </r>
    <r>
      <rPr>
        <vertAlign val="subscript"/>
        <sz val="10"/>
        <rFont val="ＭＳ Ｐゴシック"/>
        <family val="3"/>
        <charset val="128"/>
      </rPr>
      <t>2</t>
    </r>
    <r>
      <rPr>
        <sz val="10"/>
        <rFont val="ＭＳ Ｐゴシック"/>
        <family val="3"/>
        <charset val="128"/>
      </rPr>
      <t>を排出する場合にご記入ください。</t>
    </r>
    <rPh sb="2" eb="3">
      <t>ラン</t>
    </rPh>
    <rPh sb="12" eb="14">
      <t>ショウヒ</t>
    </rPh>
    <rPh sb="17" eb="20">
      <t>ハイキブツ</t>
    </rPh>
    <rPh sb="20" eb="22">
      <t>ショウキャク</t>
    </rPh>
    <rPh sb="22" eb="24">
      <t>ショリ</t>
    </rPh>
    <rPh sb="25" eb="27">
      <t>イガイ</t>
    </rPh>
    <rPh sb="32" eb="34">
      <t>ハイシュツ</t>
    </rPh>
    <rPh sb="36" eb="38">
      <t>バアイ</t>
    </rPh>
    <rPh sb="40" eb="42">
      <t>キニュウ</t>
    </rPh>
    <phoneticPr fontId="2"/>
  </si>
  <si>
    <t>*/**</t>
  </si>
  <si>
    <t>１．</t>
    <phoneticPr fontId="2"/>
  </si>
  <si>
    <t>２．</t>
    <phoneticPr fontId="2"/>
  </si>
  <si>
    <t>この表では、重油を全てＡ重油として算出します。Ｂ重油を使用している場合も重油欄にご記入ください。また、Ａ重油、Ｂ重油両方を使用している場合は合算した数値を記入してください。</t>
    <rPh sb="24" eb="26">
      <t>ジュウユ</t>
    </rPh>
    <rPh sb="27" eb="29">
      <t>シヨウ</t>
    </rPh>
    <rPh sb="33" eb="35">
      <t>バアイ</t>
    </rPh>
    <rPh sb="36" eb="38">
      <t>ジュウユ</t>
    </rPh>
    <rPh sb="38" eb="39">
      <t>ラン</t>
    </rPh>
    <rPh sb="41" eb="43">
      <t>キニュウ</t>
    </rPh>
    <rPh sb="52" eb="54">
      <t>ジュウユ</t>
    </rPh>
    <rPh sb="56" eb="58">
      <t>ジュウユ</t>
    </rPh>
    <rPh sb="58" eb="60">
      <t>リョウホウ</t>
    </rPh>
    <rPh sb="61" eb="63">
      <t>シヨウ</t>
    </rPh>
    <rPh sb="67" eb="69">
      <t>バアイ</t>
    </rPh>
    <rPh sb="70" eb="72">
      <t>ガッサン</t>
    </rPh>
    <rPh sb="74" eb="76">
      <t>スウチ</t>
    </rPh>
    <rPh sb="77" eb="79">
      <t>キニュウ</t>
    </rPh>
    <phoneticPr fontId="2"/>
  </si>
  <si>
    <t>３．</t>
    <phoneticPr fontId="2"/>
  </si>
  <si>
    <t>※事業所別集計が取れない場合は、「事業所名欄」に「会社全体の使用量」とご記入ください。</t>
    <rPh sb="1" eb="4">
      <t>ジギョウショ</t>
    </rPh>
    <rPh sb="4" eb="5">
      <t>ベツ</t>
    </rPh>
    <rPh sb="5" eb="7">
      <t>シュウケイ</t>
    </rPh>
    <rPh sb="8" eb="9">
      <t>ト</t>
    </rPh>
    <rPh sb="12" eb="14">
      <t>バアイ</t>
    </rPh>
    <rPh sb="17" eb="19">
      <t>ジギョウ</t>
    </rPh>
    <rPh sb="19" eb="20">
      <t>トコロ</t>
    </rPh>
    <rPh sb="20" eb="21">
      <t>メイ</t>
    </rPh>
    <rPh sb="21" eb="22">
      <t>ラン</t>
    </rPh>
    <rPh sb="36" eb="38">
      <t>キニュウ</t>
    </rPh>
    <phoneticPr fontId="2"/>
  </si>
  <si>
    <t>(6)TEL</t>
    <phoneticPr fontId="2"/>
  </si>
  <si>
    <t>(7)E-mail</t>
    <phoneticPr fontId="2"/>
  </si>
  <si>
    <t>　　ある　</t>
    <phoneticPr fontId="2"/>
  </si>
  <si>
    <r>
      <t>問２．貴社において、地球温暖化ガス(CO</t>
    </r>
    <r>
      <rPr>
        <vertAlign val="subscript"/>
        <sz val="11"/>
        <rFont val="ＭＳ Ｐゴシック"/>
        <family val="3"/>
        <charset val="128"/>
      </rPr>
      <t>2</t>
    </r>
    <r>
      <rPr>
        <sz val="11"/>
        <rFont val="ＭＳ Ｐゴシック"/>
        <family val="3"/>
        <charset val="128"/>
      </rPr>
      <t>)削減の目標年度(目標年)・目標削減率又はエネルギー使用量削減率等がありますか。○を付けてください。　</t>
    </r>
    <rPh sb="0" eb="1">
      <t>トイ</t>
    </rPh>
    <rPh sb="3" eb="5">
      <t>キシャ</t>
    </rPh>
    <rPh sb="10" eb="12">
      <t>チキュウ</t>
    </rPh>
    <rPh sb="12" eb="15">
      <t>オンダンカ</t>
    </rPh>
    <rPh sb="22" eb="24">
      <t>サクゲン</t>
    </rPh>
    <rPh sb="25" eb="27">
      <t>モクヒョウ</t>
    </rPh>
    <rPh sb="27" eb="29">
      <t>ネンド</t>
    </rPh>
    <rPh sb="30" eb="32">
      <t>モクヒョウ</t>
    </rPh>
    <rPh sb="32" eb="33">
      <t>ネン</t>
    </rPh>
    <rPh sb="35" eb="37">
      <t>モクヒョウ</t>
    </rPh>
    <rPh sb="37" eb="39">
      <t>サクゲン</t>
    </rPh>
    <rPh sb="39" eb="40">
      <t>リツ</t>
    </rPh>
    <rPh sb="40" eb="41">
      <t>マタ</t>
    </rPh>
    <rPh sb="47" eb="50">
      <t>シヨウリョウ</t>
    </rPh>
    <rPh sb="50" eb="52">
      <t>サクゲン</t>
    </rPh>
    <rPh sb="52" eb="53">
      <t>リツ</t>
    </rPh>
    <rPh sb="53" eb="54">
      <t>ナド</t>
    </rPh>
    <rPh sb="63" eb="64">
      <t>ツ</t>
    </rPh>
    <phoneticPr fontId="2"/>
  </si>
  <si>
    <t>ない</t>
    <phoneticPr fontId="2"/>
  </si>
  <si>
    <t>あるに○を付けた方は下記に記入してください。</t>
    <rPh sb="5" eb="6">
      <t>ツ</t>
    </rPh>
    <rPh sb="8" eb="9">
      <t>カタ</t>
    </rPh>
    <rPh sb="10" eb="12">
      <t>カキ</t>
    </rPh>
    <rPh sb="13" eb="15">
      <t>キニュウ</t>
    </rPh>
    <phoneticPr fontId="2"/>
  </si>
  <si>
    <t>目標年度(又は目標年)</t>
    <rPh sb="0" eb="2">
      <t>モクヒョウ</t>
    </rPh>
    <rPh sb="2" eb="4">
      <t>ネンド</t>
    </rPh>
    <rPh sb="5" eb="6">
      <t>マタ</t>
    </rPh>
    <rPh sb="7" eb="9">
      <t>モクヒョウ</t>
    </rPh>
    <rPh sb="9" eb="10">
      <t>ネン</t>
    </rPh>
    <phoneticPr fontId="2"/>
  </si>
  <si>
    <t>年度</t>
    <rPh sb="0" eb="1">
      <t>ネン</t>
    </rPh>
    <rPh sb="1" eb="2">
      <t>ド</t>
    </rPh>
    <phoneticPr fontId="2"/>
  </si>
  <si>
    <t>年度</t>
    <rPh sb="0" eb="2">
      <t>ネンド</t>
    </rPh>
    <phoneticPr fontId="2"/>
  </si>
  <si>
    <t>基準年度(又は基準年)</t>
    <rPh sb="0" eb="2">
      <t>キジュン</t>
    </rPh>
    <rPh sb="2" eb="3">
      <t>ネン</t>
    </rPh>
    <rPh sb="3" eb="4">
      <t>ド</t>
    </rPh>
    <rPh sb="5" eb="6">
      <t>マタ</t>
    </rPh>
    <rPh sb="7" eb="9">
      <t>キジュン</t>
    </rPh>
    <rPh sb="9" eb="10">
      <t>ネン</t>
    </rPh>
    <phoneticPr fontId="2"/>
  </si>
  <si>
    <t>活動内容</t>
    <rPh sb="2" eb="4">
      <t>ナイヨウ</t>
    </rPh>
    <phoneticPr fontId="2"/>
  </si>
  <si>
    <t>紙類</t>
    <rPh sb="0" eb="2">
      <t>カミルイ</t>
    </rPh>
    <phoneticPr fontId="2"/>
  </si>
  <si>
    <t>小計</t>
    <rPh sb="0" eb="2">
      <t>ショウケイ</t>
    </rPh>
    <phoneticPr fontId="2"/>
  </si>
  <si>
    <t>　　　　産業廃棄物</t>
    <rPh sb="4" eb="6">
      <t>サンギョウ</t>
    </rPh>
    <rPh sb="6" eb="9">
      <t>ハイキブツ</t>
    </rPh>
    <phoneticPr fontId="2"/>
  </si>
  <si>
    <t>汚泥</t>
    <rPh sb="0" eb="2">
      <t>オデイ</t>
    </rPh>
    <phoneticPr fontId="2"/>
  </si>
  <si>
    <t>がれき類</t>
    <rPh sb="3" eb="4">
      <t>ルイ</t>
    </rPh>
    <phoneticPr fontId="2"/>
  </si>
  <si>
    <t>ばいじん</t>
    <phoneticPr fontId="2"/>
  </si>
  <si>
    <t>金属くず</t>
    <rPh sb="0" eb="2">
      <t>キンゾク</t>
    </rPh>
    <phoneticPr fontId="2"/>
  </si>
  <si>
    <t>廃プラ</t>
    <rPh sb="0" eb="1">
      <t>ハイ</t>
    </rPh>
    <phoneticPr fontId="2"/>
  </si>
  <si>
    <t>特別管理</t>
    <rPh sb="0" eb="2">
      <t>トクベツ</t>
    </rPh>
    <rPh sb="2" eb="4">
      <t>カンリ</t>
    </rPh>
    <phoneticPr fontId="2"/>
  </si>
  <si>
    <t>廃酸・廃アルカリ</t>
    <rPh sb="0" eb="2">
      <t>ハイサン</t>
    </rPh>
    <rPh sb="3" eb="4">
      <t>ハイ</t>
    </rPh>
    <phoneticPr fontId="2"/>
  </si>
  <si>
    <t>有害産業廃棄物</t>
    <rPh sb="0" eb="2">
      <t>ユウガイ</t>
    </rPh>
    <rPh sb="2" eb="4">
      <t>サンギョウ</t>
    </rPh>
    <rPh sb="4" eb="7">
      <t>ハイキブツ</t>
    </rPh>
    <phoneticPr fontId="2"/>
  </si>
  <si>
    <t>合計</t>
    <rPh sb="0" eb="2">
      <t>ゴウケイ</t>
    </rPh>
    <phoneticPr fontId="2"/>
  </si>
  <si>
    <t>使用量</t>
    <phoneticPr fontId="2"/>
  </si>
  <si>
    <t>使用量
（A)</t>
    <rPh sb="0" eb="3">
      <t>シヨウリョウ</t>
    </rPh>
    <phoneticPr fontId="2"/>
  </si>
  <si>
    <t>その他温室効果ガス</t>
    <rPh sb="2" eb="3">
      <t>タ</t>
    </rPh>
    <rPh sb="3" eb="5">
      <t>オンシツ</t>
    </rPh>
    <rPh sb="5" eb="7">
      <t>コウカ</t>
    </rPh>
    <phoneticPr fontId="2"/>
  </si>
  <si>
    <r>
      <t>六フッ化硫黄(SF</t>
    </r>
    <r>
      <rPr>
        <b/>
        <vertAlign val="subscript"/>
        <sz val="10"/>
        <rFont val="ＭＳ Ｐゴシック"/>
        <family val="3"/>
        <charset val="128"/>
      </rPr>
      <t>6</t>
    </r>
    <r>
      <rPr>
        <b/>
        <sz val="10"/>
        <rFont val="ＭＳ Ｐゴシック"/>
        <family val="3"/>
        <charset val="128"/>
      </rPr>
      <t>)</t>
    </r>
    <rPh sb="0" eb="1">
      <t>ロク</t>
    </rPh>
    <rPh sb="3" eb="4">
      <t>カ</t>
    </rPh>
    <rPh sb="4" eb="6">
      <t>イオウ</t>
    </rPh>
    <phoneticPr fontId="2"/>
  </si>
  <si>
    <r>
      <t>CO</t>
    </r>
    <r>
      <rPr>
        <vertAlign val="subscript"/>
        <sz val="11"/>
        <rFont val="ＭＳ Ｐゴシック"/>
        <family val="3"/>
        <charset val="128"/>
      </rPr>
      <t>2</t>
    </r>
    <r>
      <rPr>
        <sz val="11"/>
        <rFont val="ＭＳ Ｐゴシック"/>
        <family val="3"/>
        <charset val="128"/>
      </rPr>
      <t>排出量削減率</t>
    </r>
    <rPh sb="6" eb="9">
      <t>サクゲンリツ</t>
    </rPh>
    <phoneticPr fontId="2"/>
  </si>
  <si>
    <t>４．</t>
  </si>
  <si>
    <t>　</t>
    <phoneticPr fontId="2"/>
  </si>
  <si>
    <r>
      <t>問１．ダイカスト生産量</t>
    </r>
    <r>
      <rPr>
        <sz val="12"/>
        <color indexed="10"/>
        <rFont val="ＭＳ Ｐゴシック"/>
        <family val="3"/>
        <charset val="128"/>
      </rPr>
      <t xml:space="preserve">+(砂型・金型鋳造他生産量) </t>
    </r>
    <r>
      <rPr>
        <sz val="12"/>
        <rFont val="ＭＳ Ｐゴシック"/>
        <family val="3"/>
        <charset val="128"/>
      </rPr>
      <t xml:space="preserve"> </t>
    </r>
    <rPh sb="0" eb="1">
      <t>トイ</t>
    </rPh>
    <rPh sb="8" eb="11">
      <t>セイサンリョウ</t>
    </rPh>
    <rPh sb="13" eb="14">
      <t>スナ</t>
    </rPh>
    <rPh sb="14" eb="15">
      <t>ガタ</t>
    </rPh>
    <rPh sb="16" eb="18">
      <t>カナガタ</t>
    </rPh>
    <rPh sb="18" eb="20">
      <t>チュウゾウ</t>
    </rPh>
    <rPh sb="21" eb="24">
      <t>セイサンリョウ</t>
    </rPh>
    <phoneticPr fontId="2"/>
  </si>
  <si>
    <t>その他(                      )</t>
    <rPh sb="2" eb="3">
      <t>タ</t>
    </rPh>
    <phoneticPr fontId="2"/>
  </si>
  <si>
    <t>白上質紙・新聞紙・段ボールなど</t>
    <rPh sb="0" eb="1">
      <t>シロ</t>
    </rPh>
    <rPh sb="1" eb="4">
      <t>ジョウシツシ</t>
    </rPh>
    <rPh sb="5" eb="8">
      <t>シンブンシ</t>
    </rPh>
    <rPh sb="9" eb="10">
      <t>ダン</t>
    </rPh>
    <phoneticPr fontId="2"/>
  </si>
  <si>
    <t>可燃ごみ</t>
    <rPh sb="0" eb="2">
      <t>カネン</t>
    </rPh>
    <phoneticPr fontId="2"/>
  </si>
  <si>
    <t>不燃ごみ</t>
    <rPh sb="0" eb="2">
      <t>フネン</t>
    </rPh>
    <phoneticPr fontId="2"/>
  </si>
  <si>
    <t>一般廃棄物</t>
    <rPh sb="0" eb="2">
      <t>イッパン</t>
    </rPh>
    <rPh sb="2" eb="5">
      <t>ハイキブツ</t>
    </rPh>
    <phoneticPr fontId="2"/>
  </si>
  <si>
    <t>かん・ビン・ペットボトル・プラスチック・電池など</t>
    <rPh sb="20" eb="22">
      <t>デンチ</t>
    </rPh>
    <phoneticPr fontId="2"/>
  </si>
  <si>
    <r>
      <t>事業所</t>
    </r>
    <r>
      <rPr>
        <b/>
        <sz val="9"/>
        <rFont val="Century"/>
        <family val="1"/>
      </rPr>
      <t>No.</t>
    </r>
    <rPh sb="0" eb="3">
      <t>ジギョウショ</t>
    </rPh>
    <phoneticPr fontId="2"/>
  </si>
  <si>
    <t>区分(協会役員は１を入力)</t>
    <rPh sb="0" eb="1">
      <t>ク</t>
    </rPh>
    <rPh sb="1" eb="2">
      <t>ブン</t>
    </rPh>
    <rPh sb="3" eb="5">
      <t>キョウカイ</t>
    </rPh>
    <rPh sb="5" eb="7">
      <t>ヤクイン</t>
    </rPh>
    <rPh sb="10" eb="12">
      <t>ニュウリョク</t>
    </rPh>
    <phoneticPr fontId="2"/>
  </si>
  <si>
    <t>ふりがな</t>
    <phoneticPr fontId="2"/>
  </si>
  <si>
    <t>事業所名</t>
    <rPh sb="0" eb="3">
      <t>ジギョウショ</t>
    </rPh>
    <rPh sb="3" eb="4">
      <t>メイ</t>
    </rPh>
    <phoneticPr fontId="2"/>
  </si>
  <si>
    <t>目標年</t>
    <rPh sb="0" eb="2">
      <t>モクヒョウ</t>
    </rPh>
    <rPh sb="2" eb="3">
      <t>ネン</t>
    </rPh>
    <phoneticPr fontId="2"/>
  </si>
  <si>
    <t>目標年度</t>
    <rPh sb="0" eb="2">
      <t>モクヒョウ</t>
    </rPh>
    <rPh sb="2" eb="4">
      <t>ネンド</t>
    </rPh>
    <phoneticPr fontId="2"/>
  </si>
  <si>
    <t>①エネルギー削減</t>
    <rPh sb="6" eb="8">
      <t>サクゲン</t>
    </rPh>
    <phoneticPr fontId="2"/>
  </si>
  <si>
    <r>
      <t>②</t>
    </r>
    <r>
      <rPr>
        <b/>
        <sz val="9"/>
        <color indexed="10"/>
        <rFont val="Century"/>
        <family val="1"/>
      </rPr>
      <t>CO</t>
    </r>
    <r>
      <rPr>
        <b/>
        <vertAlign val="subscript"/>
        <sz val="9"/>
        <color indexed="10"/>
        <rFont val="Century"/>
        <family val="1"/>
      </rPr>
      <t>2</t>
    </r>
    <r>
      <rPr>
        <b/>
        <sz val="9"/>
        <color indexed="10"/>
        <rFont val="ＭＳ 明朝"/>
        <family val="1"/>
        <charset val="128"/>
      </rPr>
      <t>削減</t>
    </r>
    <rPh sb="4" eb="6">
      <t>サクゲン</t>
    </rPh>
    <phoneticPr fontId="2"/>
  </si>
  <si>
    <t>３．エネルギー消費</t>
    <rPh sb="7" eb="9">
      <t>ショウヒ</t>
    </rPh>
    <phoneticPr fontId="2"/>
  </si>
  <si>
    <r>
      <t>C0</t>
    </r>
    <r>
      <rPr>
        <b/>
        <vertAlign val="subscript"/>
        <sz val="9"/>
        <color indexed="14"/>
        <rFont val="Century"/>
        <family val="1"/>
      </rPr>
      <t>2</t>
    </r>
    <r>
      <rPr>
        <b/>
        <sz val="9"/>
        <color indexed="14"/>
        <rFont val="ＭＳ 明朝"/>
        <family val="1"/>
        <charset val="128"/>
      </rPr>
      <t>排出量</t>
    </r>
    <r>
      <rPr>
        <b/>
        <sz val="9"/>
        <color indexed="14"/>
        <rFont val="Century"/>
        <family val="1"/>
      </rPr>
      <t xml:space="preserve">   </t>
    </r>
    <r>
      <rPr>
        <b/>
        <sz val="9"/>
        <color indexed="14"/>
        <rFont val="ＭＳ 明朝"/>
        <family val="1"/>
        <charset val="128"/>
      </rPr>
      <t>　合計</t>
    </r>
    <rPh sb="3" eb="6">
      <t>ハイシュツリョウ</t>
    </rPh>
    <rPh sb="10" eb="12">
      <t>ゴウケイ</t>
    </rPh>
    <phoneticPr fontId="2"/>
  </si>
  <si>
    <t>新エネルギー名</t>
    <rPh sb="0" eb="1">
      <t>シン</t>
    </rPh>
    <rPh sb="6" eb="7">
      <t>メイ</t>
    </rPh>
    <phoneticPr fontId="2"/>
  </si>
  <si>
    <r>
      <t>新エネルギー年間使用量　　※</t>
    </r>
    <r>
      <rPr>
        <b/>
        <sz val="9"/>
        <color indexed="10"/>
        <rFont val="ＭＳ Ｐ明朝"/>
        <family val="1"/>
        <charset val="128"/>
      </rPr>
      <t>単位を付けてください</t>
    </r>
    <rPh sb="0" eb="1">
      <t>シン</t>
    </rPh>
    <rPh sb="6" eb="8">
      <t>ネンカン</t>
    </rPh>
    <rPh sb="8" eb="11">
      <t>シヨウリョウ</t>
    </rPh>
    <rPh sb="14" eb="16">
      <t>タンイ</t>
    </rPh>
    <rPh sb="17" eb="18">
      <t>ツ</t>
    </rPh>
    <phoneticPr fontId="2"/>
  </si>
  <si>
    <t>備　　考</t>
    <rPh sb="0" eb="1">
      <t>ソナエ</t>
    </rPh>
    <rPh sb="3" eb="4">
      <t>コウ</t>
    </rPh>
    <phoneticPr fontId="2"/>
  </si>
  <si>
    <t>基準年</t>
    <rPh sb="0" eb="2">
      <t>キジュン</t>
    </rPh>
    <rPh sb="2" eb="3">
      <t>ネン</t>
    </rPh>
    <phoneticPr fontId="2"/>
  </si>
  <si>
    <t>基準年度</t>
    <rPh sb="0" eb="2">
      <t>キジュン</t>
    </rPh>
    <rPh sb="2" eb="4">
      <t>ネンド</t>
    </rPh>
    <phoneticPr fontId="2"/>
  </si>
  <si>
    <t>エネルギー使用量原単位削減率</t>
    <rPh sb="5" eb="8">
      <t>シヨウリョウ</t>
    </rPh>
    <rPh sb="8" eb="11">
      <t>ゲンタンイ</t>
    </rPh>
    <rPh sb="11" eb="13">
      <t>サクゲン</t>
    </rPh>
    <rPh sb="13" eb="14">
      <t>リツ</t>
    </rPh>
    <phoneticPr fontId="2"/>
  </si>
  <si>
    <t>原単位</t>
    <rPh sb="0" eb="3">
      <t>ゲンタンイ</t>
    </rPh>
    <phoneticPr fontId="2"/>
  </si>
  <si>
    <r>
      <t>CO</t>
    </r>
    <r>
      <rPr>
        <b/>
        <vertAlign val="subscript"/>
        <sz val="9"/>
        <color indexed="10"/>
        <rFont val="Century"/>
        <family val="1"/>
      </rPr>
      <t>2</t>
    </r>
    <r>
      <rPr>
        <b/>
        <sz val="9"/>
        <color indexed="10"/>
        <rFont val="ＭＳ 明朝"/>
        <family val="1"/>
        <charset val="128"/>
      </rPr>
      <t>排出量削減率</t>
    </r>
    <rPh sb="3" eb="6">
      <t>ハイシュツリョウ</t>
    </rPh>
    <rPh sb="6" eb="9">
      <t>サクゲンリツ</t>
    </rPh>
    <phoneticPr fontId="2"/>
  </si>
  <si>
    <r>
      <t>CO</t>
    </r>
    <r>
      <rPr>
        <b/>
        <vertAlign val="subscript"/>
        <sz val="9"/>
        <color indexed="10"/>
        <rFont val="Century"/>
        <family val="1"/>
      </rPr>
      <t>2</t>
    </r>
    <r>
      <rPr>
        <b/>
        <sz val="8"/>
        <color indexed="10"/>
        <rFont val="ＭＳ 明朝"/>
        <family val="1"/>
        <charset val="128"/>
      </rPr>
      <t>排出量原単位削減率</t>
    </r>
    <rPh sb="3" eb="6">
      <t>ハイシュツリョウ</t>
    </rPh>
    <rPh sb="6" eb="9">
      <t>ゲンタンイ</t>
    </rPh>
    <rPh sb="9" eb="12">
      <t>サクゲンリツ</t>
    </rPh>
    <phoneticPr fontId="2"/>
  </si>
  <si>
    <r>
      <t>CO</t>
    </r>
    <r>
      <rPr>
        <b/>
        <vertAlign val="subscript"/>
        <sz val="9"/>
        <color indexed="10"/>
        <rFont val="Century"/>
        <family val="1"/>
      </rPr>
      <t>2</t>
    </r>
    <r>
      <rPr>
        <b/>
        <sz val="9"/>
        <color indexed="10"/>
        <rFont val="ＭＳ 明朝"/>
        <family val="1"/>
        <charset val="128"/>
      </rPr>
      <t>排出量（％）　原単位</t>
    </r>
    <rPh sb="3" eb="6">
      <t>ハイシュツリョウ</t>
    </rPh>
    <phoneticPr fontId="2"/>
  </si>
  <si>
    <t>⑨その他</t>
    <rPh sb="3" eb="4">
      <t>タ</t>
    </rPh>
    <phoneticPr fontId="2"/>
  </si>
  <si>
    <t>計算式</t>
    <rPh sb="0" eb="3">
      <t>ケイサンシキ</t>
    </rPh>
    <phoneticPr fontId="2"/>
  </si>
  <si>
    <t>％</t>
    <phoneticPr fontId="2"/>
  </si>
  <si>
    <r>
      <t>t/</t>
    </r>
    <r>
      <rPr>
        <b/>
        <sz val="9"/>
        <rFont val="ＭＳ 明朝"/>
        <family val="1"/>
        <charset val="128"/>
      </rPr>
      <t>年</t>
    </r>
    <phoneticPr fontId="2"/>
  </si>
  <si>
    <t>汚泥　</t>
    <rPh sb="0" eb="2">
      <t>オデイ</t>
    </rPh>
    <phoneticPr fontId="2"/>
  </si>
  <si>
    <t>ばいじん</t>
    <phoneticPr fontId="2"/>
  </si>
  <si>
    <t>その他</t>
    <rPh sb="2" eb="3">
      <t>タ</t>
    </rPh>
    <phoneticPr fontId="2"/>
  </si>
  <si>
    <t>その他　</t>
    <rPh sb="2" eb="3">
      <t>タ</t>
    </rPh>
    <phoneticPr fontId="2"/>
  </si>
  <si>
    <t>可燃ゴミ</t>
    <rPh sb="0" eb="2">
      <t>カネン</t>
    </rPh>
    <phoneticPr fontId="2"/>
  </si>
  <si>
    <t>不燃ゴミ</t>
    <rPh sb="0" eb="2">
      <t>フネン</t>
    </rPh>
    <phoneticPr fontId="2"/>
  </si>
  <si>
    <t>廃棄物量</t>
    <rPh sb="0" eb="3">
      <t>ハイキブツ</t>
    </rPh>
    <rPh sb="3" eb="4">
      <t>リョウ</t>
    </rPh>
    <phoneticPr fontId="2"/>
  </si>
  <si>
    <t>循環資源量</t>
    <rPh sb="0" eb="2">
      <t>ジュンカン</t>
    </rPh>
    <rPh sb="2" eb="5">
      <t>シゲンリョウ</t>
    </rPh>
    <phoneticPr fontId="2"/>
  </si>
  <si>
    <t>再生使用 1)</t>
    <rPh sb="0" eb="2">
      <t>サイセイ</t>
    </rPh>
    <rPh sb="2" eb="4">
      <t>シヨウ</t>
    </rPh>
    <phoneticPr fontId="2"/>
  </si>
  <si>
    <t>再生利用 2)</t>
    <rPh sb="0" eb="2">
      <t>サイセイ</t>
    </rPh>
    <rPh sb="2" eb="4">
      <t>リヨウ</t>
    </rPh>
    <phoneticPr fontId="2"/>
  </si>
  <si>
    <t>熱回収 3)</t>
    <rPh sb="0" eb="1">
      <t>ネツ</t>
    </rPh>
    <rPh sb="1" eb="3">
      <t>カイシュウ</t>
    </rPh>
    <phoneticPr fontId="2"/>
  </si>
  <si>
    <t>単純焼却 4)</t>
    <rPh sb="0" eb="2">
      <t>タンジュン</t>
    </rPh>
    <rPh sb="2" eb="4">
      <t>ショウキャク</t>
    </rPh>
    <phoneticPr fontId="2"/>
  </si>
  <si>
    <t>廃棄物最終処分量 5)</t>
    <rPh sb="0" eb="3">
      <t>ハイキブツ</t>
    </rPh>
    <rPh sb="3" eb="5">
      <t>サイシュウ</t>
    </rPh>
    <rPh sb="5" eb="8">
      <t>ショブンリョウ</t>
    </rPh>
    <phoneticPr fontId="2"/>
  </si>
  <si>
    <r>
      <t>総排出量</t>
    </r>
    <r>
      <rPr>
        <sz val="11"/>
        <rFont val="ＭＳ Ｐゴシック"/>
        <family val="3"/>
        <charset val="128"/>
      </rPr>
      <t>(</t>
    </r>
    <r>
      <rPr>
        <b/>
        <sz val="11"/>
        <color indexed="10"/>
        <rFont val="ＭＳ Ｐゴシック"/>
        <family val="3"/>
        <charset val="128"/>
      </rPr>
      <t>記入必須</t>
    </r>
    <r>
      <rPr>
        <sz val="11"/>
        <rFont val="ＭＳ Ｐゴシック"/>
        <family val="3"/>
        <charset val="128"/>
      </rPr>
      <t>)</t>
    </r>
    <rPh sb="0" eb="1">
      <t>ソウ</t>
    </rPh>
    <rPh sb="1" eb="4">
      <t>ハイシュツリョウ</t>
    </rPh>
    <rPh sb="5" eb="7">
      <t>キニュウ</t>
    </rPh>
    <rPh sb="7" eb="9">
      <t>ヒッス</t>
    </rPh>
    <phoneticPr fontId="2"/>
  </si>
  <si>
    <r>
      <t>内訳(</t>
    </r>
    <r>
      <rPr>
        <b/>
        <sz val="9"/>
        <color indexed="10"/>
        <rFont val="ＭＳ Ｐゴシック"/>
        <family val="3"/>
        <charset val="128"/>
      </rPr>
      <t>数字を把握していれば記入</t>
    </r>
    <r>
      <rPr>
        <sz val="9"/>
        <rFont val="ＭＳ Ｐゴシック"/>
        <family val="3"/>
        <charset val="128"/>
      </rPr>
      <t>)</t>
    </r>
    <rPh sb="0" eb="2">
      <t>ウチワケ</t>
    </rPh>
    <rPh sb="3" eb="5">
      <t>スウジ</t>
    </rPh>
    <rPh sb="6" eb="8">
      <t>ハアク</t>
    </rPh>
    <rPh sb="13" eb="15">
      <t>キニュウ</t>
    </rPh>
    <phoneticPr fontId="2"/>
  </si>
  <si>
    <t>産　　業　　廃　　棄　　物</t>
    <rPh sb="0" eb="1">
      <t>サン</t>
    </rPh>
    <rPh sb="3" eb="4">
      <t>ギョウ</t>
    </rPh>
    <rPh sb="6" eb="7">
      <t>ハイ</t>
    </rPh>
    <rPh sb="9" eb="10">
      <t>ス</t>
    </rPh>
    <rPh sb="12" eb="13">
      <t>ブツ</t>
    </rPh>
    <phoneticPr fontId="2"/>
  </si>
  <si>
    <t>一　般　廃　棄　物</t>
    <rPh sb="0" eb="1">
      <t>イチ</t>
    </rPh>
    <rPh sb="2" eb="3">
      <t>パン</t>
    </rPh>
    <rPh sb="4" eb="5">
      <t>ハイ</t>
    </rPh>
    <rPh sb="6" eb="7">
      <t>ス</t>
    </rPh>
    <rPh sb="8" eb="9">
      <t>ブツ</t>
    </rPh>
    <phoneticPr fontId="2"/>
  </si>
  <si>
    <t>廃棄物総排出量</t>
    <rPh sb="0" eb="3">
      <t>ハイキブツ</t>
    </rPh>
    <rPh sb="3" eb="4">
      <t>ソウ</t>
    </rPh>
    <rPh sb="4" eb="7">
      <t>ハイシュツリョウ</t>
    </rPh>
    <phoneticPr fontId="2"/>
  </si>
  <si>
    <r>
      <t>化石燃料のその他</t>
    </r>
    <r>
      <rPr>
        <b/>
        <sz val="9"/>
        <rFont val="ＭＳ Ｐゴシック"/>
        <family val="3"/>
        <charset val="128"/>
      </rPr>
      <t>*、</t>
    </r>
    <r>
      <rPr>
        <sz val="9"/>
        <rFont val="ＭＳ Ｐゴシック"/>
        <family val="3"/>
        <charset val="128"/>
      </rPr>
      <t>化石燃料・新エネルギー以外のその他</t>
    </r>
    <r>
      <rPr>
        <b/>
        <sz val="9"/>
        <rFont val="ＭＳ Ｐゴシック"/>
        <family val="3"/>
        <charset val="128"/>
      </rPr>
      <t>**</t>
    </r>
    <r>
      <rPr>
        <sz val="9"/>
        <rFont val="ＭＳ Ｐゴシック"/>
        <family val="3"/>
        <charset val="128"/>
      </rPr>
      <t>の欄には、比較的多量に投入しているエネルギーがある場合に、その他</t>
    </r>
    <r>
      <rPr>
        <b/>
        <sz val="9"/>
        <rFont val="ＭＳ Ｐゴシック"/>
        <family val="3"/>
        <charset val="128"/>
      </rPr>
      <t>*</t>
    </r>
    <r>
      <rPr>
        <sz val="9"/>
        <rFont val="ＭＳ Ｐゴシック"/>
        <family val="3"/>
        <charset val="128"/>
      </rPr>
      <t>又はその他</t>
    </r>
    <r>
      <rPr>
        <b/>
        <sz val="9"/>
        <rFont val="ＭＳ Ｐゴシック"/>
        <family val="3"/>
        <charset val="128"/>
      </rPr>
      <t>**</t>
    </r>
    <r>
      <rPr>
        <sz val="9"/>
        <rFont val="ＭＳ Ｐゴシック"/>
        <family val="3"/>
        <charset val="128"/>
      </rPr>
      <t>にその名称、単位及び使用量・消費量を記入してください。また、分かれば単位発熱量も記入ください。</t>
    </r>
    <rPh sb="0" eb="2">
      <t>カセキ</t>
    </rPh>
    <rPh sb="2" eb="4">
      <t>ネンリョウ</t>
    </rPh>
    <rPh sb="7" eb="8">
      <t>タ</t>
    </rPh>
    <rPh sb="10" eb="12">
      <t>カセキ</t>
    </rPh>
    <rPh sb="12" eb="14">
      <t>ネンリョウ</t>
    </rPh>
    <rPh sb="15" eb="16">
      <t>シン</t>
    </rPh>
    <rPh sb="21" eb="23">
      <t>イガイ</t>
    </rPh>
    <rPh sb="26" eb="27">
      <t>タ</t>
    </rPh>
    <rPh sb="30" eb="31">
      <t>ラン</t>
    </rPh>
    <rPh sb="34" eb="37">
      <t>ヒカクテキ</t>
    </rPh>
    <rPh sb="37" eb="39">
      <t>タリョウ</t>
    </rPh>
    <rPh sb="40" eb="42">
      <t>トウニュウ</t>
    </rPh>
    <rPh sb="54" eb="56">
      <t>バアイ</t>
    </rPh>
    <rPh sb="60" eb="61">
      <t>タ</t>
    </rPh>
    <rPh sb="62" eb="63">
      <t>マタ</t>
    </rPh>
    <rPh sb="66" eb="67">
      <t>タ</t>
    </rPh>
    <rPh sb="72" eb="74">
      <t>メイショウ</t>
    </rPh>
    <rPh sb="75" eb="77">
      <t>タンイ</t>
    </rPh>
    <rPh sb="77" eb="78">
      <t>オヨ</t>
    </rPh>
    <rPh sb="79" eb="82">
      <t>シヨウリョウ</t>
    </rPh>
    <rPh sb="83" eb="86">
      <t>ショウヒリョウ</t>
    </rPh>
    <rPh sb="87" eb="89">
      <t>キニュウ</t>
    </rPh>
    <rPh sb="99" eb="100">
      <t>ワ</t>
    </rPh>
    <rPh sb="103" eb="105">
      <t>タンイ</t>
    </rPh>
    <rPh sb="105" eb="108">
      <t>ハツネツリョウ</t>
    </rPh>
    <rPh sb="109" eb="111">
      <t>キニュウ</t>
    </rPh>
    <phoneticPr fontId="2"/>
  </si>
  <si>
    <t>使用量は、ダイカスト関連部門の事業所全体の使用量を記入してください。</t>
    <rPh sb="0" eb="3">
      <t>シヨウリョウ</t>
    </rPh>
    <rPh sb="10" eb="12">
      <t>カンレン</t>
    </rPh>
    <rPh sb="12" eb="14">
      <t>ブモン</t>
    </rPh>
    <rPh sb="15" eb="18">
      <t>ジギョウショ</t>
    </rPh>
    <rPh sb="18" eb="20">
      <t>ゼンタイ</t>
    </rPh>
    <rPh sb="21" eb="24">
      <t>シヨウリョウ</t>
    </rPh>
    <rPh sb="25" eb="27">
      <t>キニュウ</t>
    </rPh>
    <phoneticPr fontId="2"/>
  </si>
  <si>
    <t xml:space="preserve">一般廃棄物とは、企業においては事務系一般廃棄物で産業廃棄物以外の廃棄物をいう。 </t>
    <phoneticPr fontId="2"/>
  </si>
  <si>
    <t>産業廃棄物とは、事業活動に伴って生じた廃棄物のうち、燃え殻、汚泥、廃油、廃酸、廃アルカリ、廃プラスチック類その他政令で定める廃棄物をいう。ただし、この調査票では「廃油」、「廃プラ」のみを対象とする。</t>
    <rPh sb="75" eb="78">
      <t>チョウサヒョウ</t>
    </rPh>
    <rPh sb="81" eb="83">
      <t>ハイユ</t>
    </rPh>
    <rPh sb="86" eb="87">
      <t>ハイ</t>
    </rPh>
    <rPh sb="93" eb="95">
      <t>タイショウ</t>
    </rPh>
    <phoneticPr fontId="2"/>
  </si>
  <si>
    <r>
      <t>産廃業者が焼却したときのCO</t>
    </r>
    <r>
      <rPr>
        <vertAlign val="subscript"/>
        <sz val="10"/>
        <rFont val="ＭＳ Ｐゴシック"/>
        <family val="3"/>
        <charset val="128"/>
      </rPr>
      <t>2</t>
    </r>
    <r>
      <rPr>
        <sz val="10"/>
        <rFont val="ＭＳ Ｐゴシック"/>
        <family val="3"/>
        <charset val="128"/>
      </rPr>
      <t>の排出量は、廃棄を依頼した側の換算となるので加算してください。</t>
    </r>
    <phoneticPr fontId="2"/>
  </si>
  <si>
    <t>廃プラチック</t>
    <rPh sb="0" eb="1">
      <t>ハイ</t>
    </rPh>
    <phoneticPr fontId="2"/>
  </si>
  <si>
    <t>紙類以外の生ごみ・再生できない紙くず・木くずなど</t>
    <rPh sb="0" eb="2">
      <t>カミルイ</t>
    </rPh>
    <rPh sb="2" eb="4">
      <t>イガイ</t>
    </rPh>
    <rPh sb="5" eb="6">
      <t>ナマ</t>
    </rPh>
    <rPh sb="9" eb="11">
      <t>サイセイ</t>
    </rPh>
    <rPh sb="15" eb="16">
      <t>カミ</t>
    </rPh>
    <rPh sb="19" eb="20">
      <t>キ</t>
    </rPh>
    <phoneticPr fontId="2"/>
  </si>
  <si>
    <t>・プラスチックに関しては地域によっては可燃ごみですが、全て不燃ごみとして計上してください。</t>
    <rPh sb="8" eb="9">
      <t>カン</t>
    </rPh>
    <rPh sb="12" eb="14">
      <t>チイキ</t>
    </rPh>
    <rPh sb="19" eb="21">
      <t>カネン</t>
    </rPh>
    <rPh sb="27" eb="28">
      <t>スベ</t>
    </rPh>
    <rPh sb="29" eb="31">
      <t>フネン</t>
    </rPh>
    <rPh sb="36" eb="38">
      <t>ケイジョウ</t>
    </rPh>
    <phoneticPr fontId="2"/>
  </si>
  <si>
    <t xml:space="preserve"> </t>
    <phoneticPr fontId="2"/>
  </si>
  <si>
    <t xml:space="preserve"> </t>
    <phoneticPr fontId="2"/>
  </si>
  <si>
    <t>木くず(パレット・梱包材等)</t>
    <rPh sb="0" eb="1">
      <t>キ</t>
    </rPh>
    <rPh sb="9" eb="12">
      <t>コンポウザイ</t>
    </rPh>
    <rPh sb="12" eb="13">
      <t>トウ</t>
    </rPh>
    <phoneticPr fontId="2"/>
  </si>
  <si>
    <t>購入電力</t>
    <phoneticPr fontId="2"/>
  </si>
  <si>
    <t>エネルギー使用量原単位</t>
    <rPh sb="5" eb="8">
      <t>シヨウリョウ</t>
    </rPh>
    <rPh sb="8" eb="11">
      <t>ゲンタンイ</t>
    </rPh>
    <phoneticPr fontId="2"/>
  </si>
  <si>
    <r>
      <t>CO</t>
    </r>
    <r>
      <rPr>
        <vertAlign val="subscript"/>
        <sz val="11"/>
        <rFont val="ＭＳ Ｐゴシック"/>
        <family val="3"/>
        <charset val="128"/>
      </rPr>
      <t>2</t>
    </r>
    <r>
      <rPr>
        <sz val="11"/>
        <rFont val="ＭＳ Ｐゴシック"/>
        <family val="3"/>
        <charset val="128"/>
      </rPr>
      <t>排出量原単位</t>
    </r>
    <rPh sb="6" eb="9">
      <t>ゲンタンイ</t>
    </rPh>
    <phoneticPr fontId="2"/>
  </si>
  <si>
    <t>*「ある」に○を付けた方のみ、年度(年)・数値をご記入ください。</t>
    <phoneticPr fontId="2"/>
  </si>
  <si>
    <t>備　　　　　考</t>
    <rPh sb="0" eb="1">
      <t>ソナエ</t>
    </rPh>
    <rPh sb="6" eb="7">
      <t>コウ</t>
    </rPh>
    <phoneticPr fontId="2"/>
  </si>
  <si>
    <t>原単位の単位　　　　　　　　　　　　　　　(例.原油換算、生産量、売上等)</t>
    <rPh sb="0" eb="3">
      <t>ゲンタンイ</t>
    </rPh>
    <rPh sb="4" eb="6">
      <t>タンイ</t>
    </rPh>
    <rPh sb="22" eb="23">
      <t>レイ</t>
    </rPh>
    <rPh sb="24" eb="26">
      <t>ゲンユ</t>
    </rPh>
    <rPh sb="26" eb="28">
      <t>カンサン</t>
    </rPh>
    <rPh sb="29" eb="32">
      <t>セイサンリョウ</t>
    </rPh>
    <rPh sb="33" eb="35">
      <t>ウリアゲ</t>
    </rPh>
    <rPh sb="35" eb="36">
      <t>トウ</t>
    </rPh>
    <phoneticPr fontId="2"/>
  </si>
  <si>
    <t>使用量単位</t>
    <rPh sb="0" eb="3">
      <t>シヨウリョウ</t>
    </rPh>
    <phoneticPr fontId="2"/>
  </si>
  <si>
    <t>エネルギー量(GJ)</t>
  </si>
  <si>
    <t>GJ</t>
  </si>
  <si>
    <t>千ｋＷｈ</t>
  </si>
  <si>
    <t>千ｋＷｈ</t>
    <rPh sb="0" eb="1">
      <t>セン</t>
    </rPh>
    <phoneticPr fontId="2"/>
  </si>
  <si>
    <t>t</t>
    <phoneticPr fontId="2"/>
  </si>
  <si>
    <t>(GJ/千kWh)</t>
    <rPh sb="4" eb="5">
      <t>セン</t>
    </rPh>
    <phoneticPr fontId="2"/>
  </si>
  <si>
    <t>kl</t>
    <phoneticPr fontId="2"/>
  </si>
  <si>
    <t>kl</t>
    <phoneticPr fontId="2"/>
  </si>
  <si>
    <r>
      <t>LPGの使用量・消費量を気体（m</t>
    </r>
    <r>
      <rPr>
        <vertAlign val="superscript"/>
        <sz val="9"/>
        <rFont val="ＭＳ ゴシック"/>
        <family val="3"/>
        <charset val="128"/>
      </rPr>
      <t>3</t>
    </r>
    <r>
      <rPr>
        <sz val="9"/>
        <rFont val="ＭＳ ゴシック"/>
        <family val="3"/>
        <charset val="128"/>
      </rPr>
      <t>）として把握している場合については、1,000m</t>
    </r>
    <r>
      <rPr>
        <vertAlign val="superscript"/>
        <sz val="9"/>
        <rFont val="ＭＳ ゴシック"/>
        <family val="3"/>
        <charset val="128"/>
      </rPr>
      <t>3</t>
    </r>
    <r>
      <rPr>
        <sz val="9"/>
        <rFont val="ＭＳ ゴシック"/>
        <family val="3"/>
        <charset val="128"/>
      </rPr>
      <t>＝2.07tとして換算してください。</t>
    </r>
    <rPh sb="4" eb="7">
      <t>シヨウリョウ</t>
    </rPh>
    <phoneticPr fontId="2"/>
  </si>
  <si>
    <t>(GJ/kl)</t>
    <phoneticPr fontId="2"/>
  </si>
  <si>
    <t>(GJ/t)</t>
    <phoneticPr fontId="2"/>
  </si>
  <si>
    <t>エネルギー量(GJ)(A×B)は、使用量に単位発熱量を乗じて（使用量(A)×単位発熱量(B)）求めてください。(Excelで自動計算できる)</t>
    <rPh sb="62" eb="64">
      <t>ジドウ</t>
    </rPh>
    <rPh sb="64" eb="66">
      <t>ケイサン</t>
    </rPh>
    <phoneticPr fontId="2"/>
  </si>
  <si>
    <t>木くず(ﾊﾟﾚｯﾄ･梱包材)</t>
    <rPh sb="0" eb="1">
      <t>キ</t>
    </rPh>
    <rPh sb="10" eb="13">
      <t>コンポウザイ</t>
    </rPh>
    <phoneticPr fontId="2"/>
  </si>
  <si>
    <t>社名ふりがな</t>
    <rPh sb="0" eb="2">
      <t>シャメイ</t>
    </rPh>
    <phoneticPr fontId="2"/>
  </si>
  <si>
    <t>ふりがな</t>
    <phoneticPr fontId="2"/>
  </si>
  <si>
    <r>
      <t>千Nm</t>
    </r>
    <r>
      <rPr>
        <b/>
        <vertAlign val="superscript"/>
        <sz val="10"/>
        <color indexed="10"/>
        <rFont val="ＭＳ ゴシック"/>
        <family val="3"/>
        <charset val="128"/>
      </rPr>
      <t>3</t>
    </r>
    <rPh sb="0" eb="1">
      <t>セン</t>
    </rPh>
    <phoneticPr fontId="2"/>
  </si>
  <si>
    <r>
      <t>LPGの消費量を気体（m</t>
    </r>
    <r>
      <rPr>
        <vertAlign val="superscript"/>
        <sz val="10"/>
        <rFont val="ＭＳ Ｐゴシック"/>
        <family val="3"/>
        <charset val="128"/>
      </rPr>
      <t>3</t>
    </r>
    <r>
      <rPr>
        <sz val="10"/>
        <rFont val="ＭＳ Ｐゴシック"/>
        <family val="3"/>
        <charset val="128"/>
      </rPr>
      <t>）として把握している場合については　１,000m</t>
    </r>
    <r>
      <rPr>
        <vertAlign val="superscript"/>
        <sz val="10"/>
        <rFont val="ＭＳ Ｐゴシック"/>
        <family val="3"/>
        <charset val="128"/>
      </rPr>
      <t>3</t>
    </r>
    <r>
      <rPr>
        <sz val="10"/>
        <rFont val="ＭＳ Ｐゴシック"/>
        <family val="3"/>
        <charset val="128"/>
      </rPr>
      <t>＝2.07tとして換算して下さい。</t>
    </r>
    <phoneticPr fontId="2"/>
  </si>
  <si>
    <t>注) この表は事務局使用分ですので一切入力は不必要です。</t>
    <rPh sb="0" eb="1">
      <t>チュウ</t>
    </rPh>
    <rPh sb="5" eb="6">
      <t>ヒョウ</t>
    </rPh>
    <rPh sb="7" eb="10">
      <t>ジムキョク</t>
    </rPh>
    <rPh sb="10" eb="13">
      <t>シヨウブン</t>
    </rPh>
    <rPh sb="17" eb="19">
      <t>イッサイ</t>
    </rPh>
    <rPh sb="19" eb="21">
      <t>ニュウリョク</t>
    </rPh>
    <rPh sb="22" eb="25">
      <t>フヒツヨウ</t>
    </rPh>
    <phoneticPr fontId="2"/>
  </si>
  <si>
    <t>一般廃プラ</t>
    <rPh sb="0" eb="2">
      <t>イッパン</t>
    </rPh>
    <rPh sb="2" eb="3">
      <t>ハイ</t>
    </rPh>
    <phoneticPr fontId="2"/>
  </si>
  <si>
    <t>産廃廃プラ</t>
    <rPh sb="0" eb="2">
      <t>サンパイ</t>
    </rPh>
    <rPh sb="2" eb="3">
      <t>ハイ</t>
    </rPh>
    <phoneticPr fontId="2"/>
  </si>
  <si>
    <t>産廃廃油</t>
    <rPh sb="0" eb="2">
      <t>サンパイ</t>
    </rPh>
    <rPh sb="2" eb="4">
      <t>ハイユ</t>
    </rPh>
    <phoneticPr fontId="2"/>
  </si>
  <si>
    <t xml:space="preserve"> ＊     と　　　のセルのみご入力ください。</t>
    <rPh sb="17" eb="19">
      <t>ニュウリョク</t>
    </rPh>
    <phoneticPr fontId="2"/>
  </si>
  <si>
    <t>ｔ</t>
    <phoneticPr fontId="2"/>
  </si>
  <si>
    <r>
      <t>排出量
（ｔ-CO</t>
    </r>
    <r>
      <rPr>
        <vertAlign val="subscript"/>
        <sz val="10"/>
        <rFont val="ＭＳ ゴシック"/>
        <family val="3"/>
        <charset val="128"/>
      </rPr>
      <t>2</t>
    </r>
    <r>
      <rPr>
        <sz val="10"/>
        <rFont val="ＭＳ ゴシック"/>
        <family val="3"/>
        <charset val="128"/>
      </rPr>
      <t>）
（A×B）or
（A×B×C)</t>
    </r>
    <phoneticPr fontId="2"/>
  </si>
  <si>
    <r>
      <t>（ｔ-CO</t>
    </r>
    <r>
      <rPr>
        <vertAlign val="subscript"/>
        <sz val="9"/>
        <rFont val="ＭＳ ゴシック"/>
        <family val="3"/>
        <charset val="128"/>
      </rPr>
      <t>2</t>
    </r>
    <r>
      <rPr>
        <sz val="9"/>
        <rFont val="ＭＳ ゴシック"/>
        <family val="3"/>
        <charset val="128"/>
      </rPr>
      <t>/千kWh)</t>
    </r>
    <rPh sb="7" eb="8">
      <t>セン</t>
    </rPh>
    <phoneticPr fontId="2"/>
  </si>
  <si>
    <r>
      <t>（t-CO</t>
    </r>
    <r>
      <rPr>
        <vertAlign val="subscript"/>
        <sz val="9"/>
        <rFont val="ＭＳ ゴシック"/>
        <family val="3"/>
        <charset val="128"/>
      </rPr>
      <t>2</t>
    </r>
    <r>
      <rPr>
        <sz val="9"/>
        <rFont val="ＭＳ ゴシック"/>
        <family val="3"/>
        <charset val="128"/>
      </rPr>
      <t>/GJ)</t>
    </r>
    <phoneticPr fontId="2"/>
  </si>
  <si>
    <r>
      <t>（t-CO</t>
    </r>
    <r>
      <rPr>
        <vertAlign val="subscript"/>
        <sz val="9"/>
        <rFont val="ＭＳ ゴシック"/>
        <family val="3"/>
        <charset val="128"/>
      </rPr>
      <t>2</t>
    </r>
    <r>
      <rPr>
        <sz val="9"/>
        <rFont val="ＭＳ ゴシック"/>
        <family val="3"/>
        <charset val="128"/>
      </rPr>
      <t>/GJ)</t>
    </r>
    <phoneticPr fontId="2"/>
  </si>
  <si>
    <t>(GJ/kl)</t>
  </si>
  <si>
    <t>(GJ/kl)</t>
    <phoneticPr fontId="2"/>
  </si>
  <si>
    <t>(GJ/t)</t>
    <phoneticPr fontId="2"/>
  </si>
  <si>
    <r>
      <t>（t-CO</t>
    </r>
    <r>
      <rPr>
        <vertAlign val="subscript"/>
        <sz val="9"/>
        <rFont val="ＭＳ ゴシック"/>
        <family val="3"/>
        <charset val="128"/>
      </rPr>
      <t>2</t>
    </r>
    <r>
      <rPr>
        <sz val="9"/>
        <rFont val="ＭＳ ゴシック"/>
        <family val="3"/>
        <charset val="128"/>
      </rPr>
      <t>/ｔ)</t>
    </r>
    <phoneticPr fontId="2"/>
  </si>
  <si>
    <r>
      <t>（t-CO</t>
    </r>
    <r>
      <rPr>
        <vertAlign val="subscript"/>
        <sz val="9"/>
        <rFont val="ＭＳ ゴシック"/>
        <family val="3"/>
        <charset val="128"/>
      </rPr>
      <t>2</t>
    </r>
    <r>
      <rPr>
        <sz val="9"/>
        <rFont val="ＭＳ ゴシック"/>
        <family val="3"/>
        <charset val="128"/>
      </rPr>
      <t>/t)</t>
    </r>
    <phoneticPr fontId="2"/>
  </si>
  <si>
    <t>＊     と　　　のセルのみご入力ください。</t>
  </si>
  <si>
    <t>千kWh/年</t>
    <rPh sb="5" eb="6">
      <t>ネン</t>
    </rPh>
    <phoneticPr fontId="2"/>
  </si>
  <si>
    <t xml:space="preserve">⑤液化天然ガス(LNG)　　（t/年）  </t>
    <rPh sb="1" eb="3">
      <t>エキカ</t>
    </rPh>
    <rPh sb="3" eb="5">
      <t>テンネン</t>
    </rPh>
    <phoneticPr fontId="2"/>
  </si>
  <si>
    <t>⑨その他     CO2　排出量　　　　　（tCO2/＊）　※単位も記入</t>
    <rPh sb="13" eb="16">
      <t>ハイシュツリョウ</t>
    </rPh>
    <rPh sb="31" eb="33">
      <t>タンイ</t>
    </rPh>
    <rPh sb="34" eb="36">
      <t>キニュウ</t>
    </rPh>
    <phoneticPr fontId="2"/>
  </si>
  <si>
    <t>t-CO2/生産量t</t>
  </si>
  <si>
    <t>tCO2／年</t>
  </si>
  <si>
    <t>tCO2/年　　</t>
  </si>
  <si>
    <t>tCO2/年</t>
  </si>
  <si>
    <t>tCO2/年　</t>
  </si>
  <si>
    <t>（tCO2）</t>
  </si>
  <si>
    <t>①購入電力　（千kWh／年）</t>
    <rPh sb="1" eb="3">
      <t>コウニュウ</t>
    </rPh>
    <rPh sb="3" eb="5">
      <t>デンリョク</t>
    </rPh>
    <rPh sb="12" eb="13">
      <t>ネン</t>
    </rPh>
    <phoneticPr fontId="2"/>
  </si>
  <si>
    <r>
      <t>④都市ガス　（千Nｍ</t>
    </r>
    <r>
      <rPr>
        <b/>
        <vertAlign val="superscript"/>
        <sz val="9"/>
        <rFont val="ＭＳ 明朝"/>
        <family val="1"/>
        <charset val="128"/>
      </rPr>
      <t>３</t>
    </r>
    <r>
      <rPr>
        <b/>
        <sz val="9"/>
        <rFont val="ＭＳ 明朝"/>
        <family val="1"/>
        <charset val="128"/>
      </rPr>
      <t>／年）</t>
    </r>
    <rPh sb="1" eb="3">
      <t>トシ</t>
    </rPh>
    <rPh sb="7" eb="8">
      <t>セン</t>
    </rPh>
    <rPh sb="12" eb="13">
      <t>ネン</t>
    </rPh>
    <phoneticPr fontId="2"/>
  </si>
  <si>
    <r>
      <t>千</t>
    </r>
    <r>
      <rPr>
        <b/>
        <sz val="9"/>
        <rFont val="Century"/>
        <family val="1"/>
      </rPr>
      <t>Nm</t>
    </r>
    <r>
      <rPr>
        <b/>
        <vertAlign val="superscript"/>
        <sz val="9"/>
        <rFont val="Century"/>
        <family val="1"/>
      </rPr>
      <t>3</t>
    </r>
    <r>
      <rPr>
        <b/>
        <sz val="9"/>
        <rFont val="Century"/>
        <family val="1"/>
      </rPr>
      <t>/</t>
    </r>
    <r>
      <rPr>
        <b/>
        <sz val="9"/>
        <rFont val="ＭＳ 明朝"/>
        <family val="1"/>
        <charset val="128"/>
      </rPr>
      <t>年</t>
    </r>
    <rPh sb="0" eb="1">
      <t>セン</t>
    </rPh>
    <rPh sb="5" eb="6">
      <t>ネン</t>
    </rPh>
    <phoneticPr fontId="2"/>
  </si>
  <si>
    <r>
      <t>⑥液化石油ガス(LPG)　　（t/年）   2.07t/m</t>
    </r>
    <r>
      <rPr>
        <b/>
        <vertAlign val="superscript"/>
        <sz val="9"/>
        <rFont val="ＭＳ 明朝"/>
        <family val="1"/>
        <charset val="128"/>
      </rPr>
      <t>3</t>
    </r>
    <rPh sb="1" eb="3">
      <t>エキカ</t>
    </rPh>
    <rPh sb="3" eb="5">
      <t>セキユ</t>
    </rPh>
    <rPh sb="17" eb="18">
      <t>トシ</t>
    </rPh>
    <phoneticPr fontId="2"/>
  </si>
  <si>
    <t>⑦ガソリン        （kl/年）</t>
  </si>
  <si>
    <t>⑧軽油　　　（kl/年）</t>
    <rPh sb="1" eb="2">
      <t>ケイ</t>
    </rPh>
    <rPh sb="2" eb="3">
      <t>アブラ</t>
    </rPh>
    <phoneticPr fontId="2"/>
  </si>
  <si>
    <t>kl/年</t>
    <rPh sb="3" eb="4">
      <t>ネン</t>
    </rPh>
    <phoneticPr fontId="2"/>
  </si>
  <si>
    <r>
      <t>　　　　　　　　　　　　　　</t>
    </r>
    <r>
      <rPr>
        <b/>
        <sz val="10"/>
        <color indexed="10"/>
        <rFont val="ＭＳ 明朝"/>
        <family val="1"/>
        <charset val="128"/>
      </rPr>
      <t>注)右の期間を必ず記入してください→</t>
    </r>
    <r>
      <rPr>
        <sz val="9"/>
        <rFont val="ＭＳ Ｐゴシック"/>
        <family val="3"/>
        <charset val="128"/>
      </rPr>
      <t>（　　　　　年　　　月　～　　　　　年　　　月）</t>
    </r>
    <rPh sb="14" eb="15">
      <t>チュウ</t>
    </rPh>
    <rPh sb="16" eb="17">
      <t>ミギ</t>
    </rPh>
    <rPh sb="18" eb="20">
      <t>キカン</t>
    </rPh>
    <rPh sb="21" eb="22">
      <t>カナラ</t>
    </rPh>
    <rPh sb="23" eb="25">
      <t>キニュウ</t>
    </rPh>
    <phoneticPr fontId="2"/>
  </si>
  <si>
    <t>会社・事業所名</t>
    <rPh sb="0" eb="2">
      <t>カイシャ</t>
    </rPh>
    <rPh sb="3" eb="6">
      <t>ジギョウショ</t>
    </rPh>
    <rPh sb="6" eb="7">
      <t>メイ</t>
    </rPh>
    <phoneticPr fontId="2"/>
  </si>
  <si>
    <r>
      <t>その他</t>
    </r>
    <r>
      <rPr>
        <b/>
        <sz val="10"/>
        <rFont val="ＭＳ ゴシック"/>
        <family val="3"/>
        <charset val="128"/>
      </rPr>
      <t>*</t>
    </r>
    <r>
      <rPr>
        <sz val="10"/>
        <rFont val="ＭＳ ゴシック"/>
        <family val="3"/>
        <charset val="128"/>
      </rPr>
      <t>(       )</t>
    </r>
    <rPh sb="2" eb="3">
      <t>タ</t>
    </rPh>
    <phoneticPr fontId="2"/>
  </si>
  <si>
    <t xml:space="preserve"> その他(                          )</t>
    <rPh sb="3" eb="4">
      <t>タ</t>
    </rPh>
    <phoneticPr fontId="2"/>
  </si>
  <si>
    <t>所属・役職</t>
    <rPh sb="0" eb="2">
      <t>ショゾク</t>
    </rPh>
    <rPh sb="3" eb="5">
      <t>ヤクショク</t>
    </rPh>
    <phoneticPr fontId="2"/>
  </si>
  <si>
    <t>記入者名</t>
    <rPh sb="0" eb="3">
      <t>キニュウシャ</t>
    </rPh>
    <rPh sb="3" eb="4">
      <t>メイ</t>
    </rPh>
    <phoneticPr fontId="2"/>
  </si>
  <si>
    <t>ＴＥＬ</t>
    <phoneticPr fontId="2"/>
  </si>
  <si>
    <t>Ｅ－ｍａｉｌ</t>
    <phoneticPr fontId="2"/>
  </si>
  <si>
    <r>
      <t>その他</t>
    </r>
    <r>
      <rPr>
        <b/>
        <sz val="9"/>
        <rFont val="ＭＳ ゴシック"/>
        <family val="3"/>
        <charset val="128"/>
      </rPr>
      <t>**</t>
    </r>
    <rPh sb="2" eb="3">
      <t>タ</t>
    </rPh>
    <phoneticPr fontId="2"/>
  </si>
  <si>
    <r>
      <t>その他</t>
    </r>
    <r>
      <rPr>
        <b/>
        <sz val="9"/>
        <rFont val="ＭＳ ゴシック"/>
        <family val="3"/>
        <charset val="128"/>
      </rPr>
      <t>***</t>
    </r>
    <rPh sb="2" eb="3">
      <t>タ</t>
    </rPh>
    <phoneticPr fontId="2"/>
  </si>
  <si>
    <t>３．その他***</t>
    <rPh sb="4" eb="5">
      <t>タ</t>
    </rPh>
    <phoneticPr fontId="2"/>
  </si>
  <si>
    <t>廃油(特別管理外)</t>
    <rPh sb="0" eb="2">
      <t>ハイユ</t>
    </rPh>
    <rPh sb="3" eb="5">
      <t>トクベツ</t>
    </rPh>
    <rPh sb="5" eb="7">
      <t>カンリ</t>
    </rPh>
    <rPh sb="7" eb="8">
      <t>ガイ</t>
    </rPh>
    <phoneticPr fontId="2"/>
  </si>
  <si>
    <t>(特別管理外)</t>
    <rPh sb="1" eb="3">
      <t>トクベツ</t>
    </rPh>
    <rPh sb="3" eb="5">
      <t>カンリ</t>
    </rPh>
    <rPh sb="5" eb="6">
      <t>ガイ</t>
    </rPh>
    <phoneticPr fontId="2"/>
  </si>
  <si>
    <r>
      <t>その他</t>
    </r>
    <r>
      <rPr>
        <sz val="10"/>
        <rFont val="ＭＳ Ｐゴシック"/>
        <family val="3"/>
        <charset val="128"/>
      </rPr>
      <t>(             )</t>
    </r>
    <rPh sb="2" eb="3">
      <t>タ</t>
    </rPh>
    <phoneticPr fontId="2"/>
  </si>
  <si>
    <r>
      <t>kl/</t>
    </r>
    <r>
      <rPr>
        <b/>
        <sz val="9"/>
        <rFont val="ＭＳ Ｐ明朝"/>
        <family val="1"/>
        <charset val="128"/>
      </rPr>
      <t>年</t>
    </r>
    <rPh sb="3" eb="4">
      <t>ネン</t>
    </rPh>
    <phoneticPr fontId="2"/>
  </si>
  <si>
    <t>②灯油　　（kl／年）</t>
    <rPh sb="1" eb="2">
      <t>ヒ</t>
    </rPh>
    <rPh sb="2" eb="3">
      <t>アブラ</t>
    </rPh>
    <rPh sb="9" eb="10">
      <t>ネン</t>
    </rPh>
    <phoneticPr fontId="2"/>
  </si>
  <si>
    <t>③重　油　  （kl／年）</t>
    <rPh sb="1" eb="2">
      <t>シゲル</t>
    </rPh>
    <rPh sb="3" eb="4">
      <t>アブラ</t>
    </rPh>
    <phoneticPr fontId="2"/>
  </si>
  <si>
    <r>
      <t>tCO2/kl/</t>
    </r>
    <r>
      <rPr>
        <b/>
        <sz val="9"/>
        <color indexed="14"/>
        <rFont val="ＭＳ Ｐ明朝"/>
        <family val="1"/>
        <charset val="128"/>
      </rPr>
      <t>年</t>
    </r>
    <phoneticPr fontId="2"/>
  </si>
  <si>
    <r>
      <t>tCO2/kl/</t>
    </r>
    <r>
      <rPr>
        <b/>
        <sz val="9"/>
        <color indexed="14"/>
        <rFont val="ＭＳ Ｐ明朝"/>
        <family val="1"/>
        <charset val="128"/>
      </rPr>
      <t>年　</t>
    </r>
    <phoneticPr fontId="2"/>
  </si>
  <si>
    <r>
      <t xml:space="preserve"> 使用量は、</t>
    </r>
    <r>
      <rPr>
        <b/>
        <u/>
        <sz val="9"/>
        <color indexed="10"/>
        <rFont val="ＭＳ ゴシック"/>
        <family val="3"/>
        <charset val="128"/>
      </rPr>
      <t>単位を気を付け、</t>
    </r>
    <r>
      <rPr>
        <b/>
        <sz val="9"/>
        <color indexed="10"/>
        <rFont val="ＭＳ ゴシック"/>
        <family val="3"/>
        <charset val="128"/>
      </rPr>
      <t>小数点第1位までご記入ください。</t>
    </r>
    <rPh sb="1" eb="4">
      <t>シヨウリョウ</t>
    </rPh>
    <rPh sb="6" eb="8">
      <t>タンイ</t>
    </rPh>
    <rPh sb="9" eb="10">
      <t>キ</t>
    </rPh>
    <rPh sb="11" eb="12">
      <t>ツ</t>
    </rPh>
    <rPh sb="14" eb="17">
      <t>ショウスウテン</t>
    </rPh>
    <rPh sb="17" eb="18">
      <t>ダイ</t>
    </rPh>
    <rPh sb="19" eb="20">
      <t>イ</t>
    </rPh>
    <rPh sb="23" eb="25">
      <t>キニュウ</t>
    </rPh>
    <phoneticPr fontId="2"/>
  </si>
  <si>
    <r>
      <t>問３．材料溶解と保持の方法について以下ご回答ください。
　　　</t>
    </r>
    <r>
      <rPr>
        <b/>
        <sz val="12"/>
        <color indexed="10"/>
        <rFont val="ＭＳ Ｐゴシック"/>
        <family val="3"/>
        <charset val="128"/>
      </rPr>
      <t>※割合の回答は、ご記入者の感覚値で結構です。</t>
    </r>
    <rPh sb="0" eb="1">
      <t>トイ</t>
    </rPh>
    <rPh sb="3" eb="5">
      <t>ザイリョウ</t>
    </rPh>
    <rPh sb="5" eb="7">
      <t>ヨウカイ</t>
    </rPh>
    <rPh sb="8" eb="10">
      <t>ホジ</t>
    </rPh>
    <rPh sb="11" eb="13">
      <t>ホウホウ</t>
    </rPh>
    <rPh sb="17" eb="19">
      <t>イカ</t>
    </rPh>
    <rPh sb="20" eb="22">
      <t>カイトウ</t>
    </rPh>
    <rPh sb="32" eb="34">
      <t>ワリアイ</t>
    </rPh>
    <rPh sb="35" eb="37">
      <t>カイトウ</t>
    </rPh>
    <rPh sb="40" eb="43">
      <t>キニュウシャ</t>
    </rPh>
    <rPh sb="44" eb="46">
      <t>カンカク</t>
    </rPh>
    <rPh sb="46" eb="47">
      <t>チ</t>
    </rPh>
    <rPh sb="48" eb="50">
      <t>ケッコウ</t>
    </rPh>
    <phoneticPr fontId="2"/>
  </si>
  <si>
    <t>　(1) 材料溶解と保持の方法　</t>
    <phoneticPr fontId="2"/>
  </si>
  <si>
    <t>％</t>
    <phoneticPr fontId="2"/>
  </si>
  <si>
    <t>（1.ガス・2.重油・3.電気・4.その他）</t>
    <phoneticPr fontId="2"/>
  </si>
  <si>
    <t>上記燃料の該当番号を数字のみで記入してください。</t>
    <rPh sb="0" eb="2">
      <t>ジョウキ</t>
    </rPh>
    <rPh sb="10" eb="12">
      <t>スウジ</t>
    </rPh>
    <phoneticPr fontId="2"/>
  </si>
  <si>
    <t>番</t>
    <rPh sb="0" eb="1">
      <t>バン</t>
    </rPh>
    <phoneticPr fontId="2"/>
  </si>
  <si>
    <t>(</t>
    <phoneticPr fontId="2"/>
  </si>
  <si>
    <t>)</t>
    <phoneticPr fontId="2"/>
  </si>
  <si>
    <t>ご回答が4.その他の場合、燃料名を記述してください。</t>
    <rPh sb="1" eb="3">
      <t>カイトウ</t>
    </rPh>
    <rPh sb="8" eb="9">
      <t>タ</t>
    </rPh>
    <rPh sb="10" eb="12">
      <t>バアイ</t>
    </rPh>
    <rPh sb="13" eb="15">
      <t>ネンリョウ</t>
    </rPh>
    <rPh sb="15" eb="16">
      <t>メイ</t>
    </rPh>
    <rPh sb="17" eb="19">
      <t>キジュツ</t>
    </rPh>
    <phoneticPr fontId="2"/>
  </si>
  <si>
    <t>　a. 集中溶解炉使用の場合の主に使用している手許保持炉の
　　　タイプを下記に記述してください。　</t>
    <rPh sb="4" eb="6">
      <t>シュウチュウ</t>
    </rPh>
    <rPh sb="6" eb="8">
      <t>ヨウカイ</t>
    </rPh>
    <rPh sb="8" eb="9">
      <t>ロ</t>
    </rPh>
    <rPh sb="9" eb="11">
      <t>シヨウ</t>
    </rPh>
    <rPh sb="12" eb="14">
      <t>バアイ</t>
    </rPh>
    <rPh sb="15" eb="16">
      <t>オモ</t>
    </rPh>
    <rPh sb="17" eb="19">
      <t>シヨウ</t>
    </rPh>
    <rPh sb="23" eb="25">
      <t>テモト</t>
    </rPh>
    <rPh sb="37" eb="39">
      <t>カキ</t>
    </rPh>
    <rPh sb="40" eb="42">
      <t>キジュツ</t>
    </rPh>
    <phoneticPr fontId="2"/>
  </si>
  <si>
    <t>集中溶解炉の使用</t>
    <rPh sb="4" eb="5">
      <t>ロ</t>
    </rPh>
    <rPh sb="6" eb="8">
      <t>シヨウ</t>
    </rPh>
    <phoneticPr fontId="2"/>
  </si>
  <si>
    <t>1)</t>
    <phoneticPr fontId="2"/>
  </si>
  <si>
    <t xml:space="preserve"> 手許保持炉の燃料は?</t>
    <rPh sb="1" eb="3">
      <t>テモト</t>
    </rPh>
    <rPh sb="3" eb="5">
      <t>ホジ</t>
    </rPh>
    <rPh sb="5" eb="6">
      <t>ロ</t>
    </rPh>
    <rPh sb="7" eb="9">
      <t>ネンリョウ</t>
    </rPh>
    <phoneticPr fontId="2"/>
  </si>
  <si>
    <t>燃料は?</t>
    <phoneticPr fontId="2"/>
  </si>
  <si>
    <t>　b. ロンダー配湯を使用していますか。（1.有り・2.無し）番号記入</t>
    <rPh sb="11" eb="13">
      <t>シヨウ</t>
    </rPh>
    <rPh sb="31" eb="33">
      <t>バンゴウ</t>
    </rPh>
    <rPh sb="33" eb="35">
      <t>キニュウ</t>
    </rPh>
    <phoneticPr fontId="2"/>
  </si>
  <si>
    <t>2)</t>
    <phoneticPr fontId="2"/>
  </si>
  <si>
    <t>個別連続溶解保持炉 （タワー式炉等）の使用</t>
    <rPh sb="19" eb="21">
      <t>シヨウ</t>
    </rPh>
    <phoneticPr fontId="2"/>
  </si>
  <si>
    <t>3)</t>
    <phoneticPr fontId="2"/>
  </si>
  <si>
    <t>個別溶解保持炉（ルツボ炉）の使用</t>
    <rPh sb="14" eb="16">
      <t>シヨウ</t>
    </rPh>
    <phoneticPr fontId="2"/>
  </si>
  <si>
    <t>全材料使用量に対する使用割合は?</t>
    <rPh sb="0" eb="1">
      <t>ゼン</t>
    </rPh>
    <rPh sb="7" eb="8">
      <t>タイ</t>
    </rPh>
    <rPh sb="10" eb="12">
      <t>シヨウ</t>
    </rPh>
    <rPh sb="12" eb="14">
      <t>ワリアイ</t>
    </rPh>
    <phoneticPr fontId="2"/>
  </si>
  <si>
    <t>4)</t>
    <phoneticPr fontId="2"/>
  </si>
  <si>
    <t>個別溶解保持炉（その他のタイプ）使用の場合、右に記述</t>
    <rPh sb="10" eb="11">
      <t>タ</t>
    </rPh>
    <rPh sb="16" eb="18">
      <t>シヨウ</t>
    </rPh>
    <rPh sb="19" eb="21">
      <t>バアイ</t>
    </rPh>
    <rPh sb="22" eb="23">
      <t>ミギ</t>
    </rPh>
    <rPh sb="24" eb="26">
      <t>キジュツ</t>
    </rPh>
    <phoneticPr fontId="2"/>
  </si>
  <si>
    <t>5)</t>
    <phoneticPr fontId="2"/>
  </si>
  <si>
    <r>
      <t>溶湯購入　　　　　　　　　</t>
    </r>
    <r>
      <rPr>
        <sz val="11"/>
        <rFont val="ＭＳ Ｐゴシック"/>
        <family val="3"/>
        <charset val="128"/>
      </rPr>
      <t>全材料使用量に対する使用割合は?</t>
    </r>
    <rPh sb="0" eb="2">
      <t>ヨウトウ</t>
    </rPh>
    <rPh sb="2" eb="4">
      <t>コウニュウ</t>
    </rPh>
    <phoneticPr fontId="2"/>
  </si>
  <si>
    <t>購入した溶湯を使用する保持炉のタイプを右に記述してください</t>
    <rPh sb="0" eb="2">
      <t>コウニュウ</t>
    </rPh>
    <rPh sb="4" eb="5">
      <t>ヨウ</t>
    </rPh>
    <rPh sb="5" eb="6">
      <t>ユ</t>
    </rPh>
    <rPh sb="7" eb="9">
      <t>シヨウ</t>
    </rPh>
    <rPh sb="11" eb="13">
      <t>ホジ</t>
    </rPh>
    <rPh sb="13" eb="14">
      <t>ロ</t>
    </rPh>
    <rPh sb="19" eb="20">
      <t>ミギ</t>
    </rPh>
    <rPh sb="21" eb="23">
      <t>キジュツ</t>
    </rPh>
    <phoneticPr fontId="2"/>
  </si>
  <si>
    <t>保持炉の燃料は?</t>
    <rPh sb="0" eb="2">
      <t>ホジ</t>
    </rPh>
    <rPh sb="2" eb="3">
      <t>ロ</t>
    </rPh>
    <phoneticPr fontId="2"/>
  </si>
  <si>
    <t>問４．御社の基本操業形態をご回答ください。</t>
    <rPh sb="3" eb="5">
      <t>オンシャ</t>
    </rPh>
    <rPh sb="6" eb="8">
      <t>キホン</t>
    </rPh>
    <rPh sb="8" eb="10">
      <t>ソウギョウ</t>
    </rPh>
    <rPh sb="10" eb="12">
      <t>ケイタイ</t>
    </rPh>
    <phoneticPr fontId="2"/>
  </si>
  <si>
    <t>基本の週間操業日数は?</t>
    <rPh sb="0" eb="2">
      <t>キホン</t>
    </rPh>
    <rPh sb="3" eb="5">
      <t>シュウカン</t>
    </rPh>
    <rPh sb="5" eb="7">
      <t>ソウギョウ</t>
    </rPh>
    <rPh sb="7" eb="9">
      <t>ニッスウ</t>
    </rPh>
    <phoneticPr fontId="2"/>
  </si>
  <si>
    <t>日/週</t>
    <rPh sb="0" eb="1">
      <t>ニチ</t>
    </rPh>
    <rPh sb="2" eb="3">
      <t>シュウ</t>
    </rPh>
    <phoneticPr fontId="2"/>
  </si>
  <si>
    <t xml:space="preserve">一日の操業時間は?  </t>
    <phoneticPr fontId="2"/>
  </si>
  <si>
    <t>時間</t>
    <rPh sb="0" eb="2">
      <t>ジカン</t>
    </rPh>
    <phoneticPr fontId="2"/>
  </si>
  <si>
    <r>
      <t>ご回答が</t>
    </r>
    <r>
      <rPr>
        <b/>
        <sz val="11"/>
        <color indexed="10"/>
        <rFont val="ＭＳ Ｐゴシック"/>
        <family val="3"/>
        <charset val="128"/>
      </rPr>
      <t>4.</t>
    </r>
    <r>
      <rPr>
        <sz val="11"/>
        <rFont val="ＭＳ Ｐゴシック"/>
        <family val="3"/>
        <charset val="128"/>
      </rPr>
      <t>その他の場合、右に操業時間を記述ください。</t>
    </r>
    <rPh sb="1" eb="3">
      <t>カイトウ</t>
    </rPh>
    <rPh sb="8" eb="9">
      <t>タ</t>
    </rPh>
    <rPh sb="10" eb="12">
      <t>バアイ</t>
    </rPh>
    <rPh sb="13" eb="14">
      <t>ミギ</t>
    </rPh>
    <rPh sb="15" eb="17">
      <t>ソウギョウ</t>
    </rPh>
    <rPh sb="17" eb="19">
      <t>ジカン</t>
    </rPh>
    <rPh sb="20" eb="22">
      <t>キジュツ</t>
    </rPh>
    <phoneticPr fontId="2"/>
  </si>
  <si>
    <r>
      <t>(</t>
    </r>
    <r>
      <rPr>
        <b/>
        <sz val="11"/>
        <color indexed="10"/>
        <rFont val="ＭＳ Ｐゴシック"/>
        <family val="3"/>
        <charset val="128"/>
      </rPr>
      <t>1.</t>
    </r>
    <r>
      <rPr>
        <sz val="11"/>
        <rFont val="ＭＳ Ｐゴシック"/>
        <family val="3"/>
        <charset val="128"/>
      </rPr>
      <t>24時間　</t>
    </r>
    <r>
      <rPr>
        <b/>
        <sz val="11"/>
        <color indexed="10"/>
        <rFont val="ＭＳ Ｐゴシック"/>
        <family val="3"/>
        <charset val="128"/>
      </rPr>
      <t>2</t>
    </r>
    <r>
      <rPr>
        <sz val="11"/>
        <color indexed="10"/>
        <rFont val="ＭＳ Ｐゴシック"/>
        <family val="3"/>
        <charset val="128"/>
      </rPr>
      <t>.</t>
    </r>
    <r>
      <rPr>
        <sz val="11"/>
        <rFont val="ＭＳ Ｐゴシック"/>
        <family val="3"/>
        <charset val="128"/>
      </rPr>
      <t>16時間前後　</t>
    </r>
    <r>
      <rPr>
        <b/>
        <sz val="11"/>
        <color indexed="10"/>
        <rFont val="ＭＳ Ｐゴシック"/>
        <family val="3"/>
        <charset val="128"/>
      </rPr>
      <t>3.</t>
    </r>
    <r>
      <rPr>
        <sz val="11"/>
        <rFont val="ＭＳ Ｐゴシック"/>
        <family val="3"/>
        <charset val="128"/>
      </rPr>
      <t>8時間前後　</t>
    </r>
    <r>
      <rPr>
        <b/>
        <sz val="11"/>
        <color indexed="10"/>
        <rFont val="ＭＳ Ｐゴシック"/>
        <family val="3"/>
        <charset val="128"/>
      </rPr>
      <t>4.</t>
    </r>
    <r>
      <rPr>
        <sz val="11"/>
        <rFont val="ＭＳ Ｐゴシック"/>
        <family val="3"/>
        <charset val="128"/>
      </rPr>
      <t>その他)番号を記入ください。</t>
    </r>
    <rPh sb="29" eb="30">
      <t>タ</t>
    </rPh>
    <rPh sb="31" eb="33">
      <t>バンゴウ</t>
    </rPh>
    <rPh sb="34" eb="36">
      <t>キニュウ</t>
    </rPh>
    <phoneticPr fontId="2"/>
  </si>
  <si>
    <t>変則の場合の記述　　(</t>
    <rPh sb="0" eb="2">
      <t>ヘンソク</t>
    </rPh>
    <rPh sb="3" eb="5">
      <t>バアイ</t>
    </rPh>
    <rPh sb="6" eb="8">
      <t>キジュツ</t>
    </rPh>
    <phoneticPr fontId="2"/>
  </si>
  <si>
    <t xml:space="preserve">      ※塗りつぶしたセル(欄)にご回答を入力(記入)してください。</t>
    <rPh sb="7" eb="8">
      <t>ヌ</t>
    </rPh>
    <rPh sb="16" eb="17">
      <t>ラン</t>
    </rPh>
    <rPh sb="20" eb="22">
      <t>カイトウ</t>
    </rPh>
    <rPh sb="23" eb="25">
      <t>ニュウリョク</t>
    </rPh>
    <rPh sb="26" eb="28">
      <t>キニュウ</t>
    </rPh>
    <phoneticPr fontId="2"/>
  </si>
  <si>
    <t>問５．総エネルギー投入量</t>
    <rPh sb="0" eb="1">
      <t>トイ</t>
    </rPh>
    <phoneticPr fontId="2"/>
  </si>
  <si>
    <r>
      <t>問６．CO</t>
    </r>
    <r>
      <rPr>
        <b/>
        <vertAlign val="subscript"/>
        <sz val="14"/>
        <rFont val="ＭＳ ゴシック"/>
        <family val="3"/>
        <charset val="128"/>
      </rPr>
      <t>2</t>
    </r>
    <r>
      <rPr>
        <b/>
        <sz val="14"/>
        <rFont val="ＭＳ ゴシック"/>
        <family val="3"/>
        <charset val="128"/>
      </rPr>
      <t>排出量</t>
    </r>
    <rPh sb="0" eb="1">
      <t>トイ</t>
    </rPh>
    <rPh sb="6" eb="9">
      <t>ハイシュツリョウ</t>
    </rPh>
    <phoneticPr fontId="2"/>
  </si>
  <si>
    <r>
      <t>総排出量（ｔ）
　</t>
    </r>
    <r>
      <rPr>
        <b/>
        <sz val="10"/>
        <color indexed="10"/>
        <rFont val="ＭＳ Ｐゴシック"/>
        <family val="3"/>
        <charset val="128"/>
      </rPr>
      <t>(記入必須項目)</t>
    </r>
    <rPh sb="10" eb="12">
      <t>キニュウ</t>
    </rPh>
    <rPh sb="12" eb="14">
      <t>ヒッス</t>
    </rPh>
    <rPh sb="14" eb="16">
      <t>コウモク</t>
    </rPh>
    <phoneticPr fontId="2"/>
  </si>
  <si>
    <t>・記入にあたっては、右図 廃棄物フロー図を参照してください。</t>
    <rPh sb="1" eb="3">
      <t>キニュウ</t>
    </rPh>
    <rPh sb="10" eb="11">
      <t>ミギ</t>
    </rPh>
    <rPh sb="11" eb="12">
      <t>ズ</t>
    </rPh>
    <rPh sb="13" eb="16">
      <t>ハイキブツ</t>
    </rPh>
    <rPh sb="19" eb="20">
      <t>ズ</t>
    </rPh>
    <rPh sb="21" eb="23">
      <t>サンショウ</t>
    </rPh>
    <phoneticPr fontId="2"/>
  </si>
  <si>
    <r>
      <t>(GJ/千Nm</t>
    </r>
    <r>
      <rPr>
        <sz val="10"/>
        <color indexed="10"/>
        <rFont val="ＭＳ Ｐゴシック"/>
        <family val="3"/>
        <charset val="128"/>
      </rPr>
      <t>³</t>
    </r>
    <r>
      <rPr>
        <sz val="10"/>
        <color indexed="10"/>
        <rFont val="ＭＳ Ｐゴシック"/>
        <family val="3"/>
        <charset val="128"/>
      </rPr>
      <t>)</t>
    </r>
    <rPh sb="4" eb="5">
      <t>セン</t>
    </rPh>
    <phoneticPr fontId="2"/>
  </si>
  <si>
    <t>(GJ/千Nm³)</t>
    <rPh sb="4" eb="5">
      <t>セン</t>
    </rPh>
    <phoneticPr fontId="2"/>
  </si>
  <si>
    <t>※ダイカストのみの数値が不明な場合、全体の数値(t/年)
　をご記入いただき、それに対するダイカストの生産割合を
　ご回答ください。</t>
    <rPh sb="9" eb="11">
      <t>スウチ</t>
    </rPh>
    <rPh sb="12" eb="14">
      <t>フメイ</t>
    </rPh>
    <rPh sb="15" eb="17">
      <t>バアイ</t>
    </rPh>
    <rPh sb="18" eb="20">
      <t>ゼンタイ</t>
    </rPh>
    <rPh sb="21" eb="23">
      <t>スウチ</t>
    </rPh>
    <rPh sb="26" eb="27">
      <t>ネン</t>
    </rPh>
    <rPh sb="32" eb="34">
      <t>キニュウ</t>
    </rPh>
    <rPh sb="42" eb="43">
      <t>タイ</t>
    </rPh>
    <rPh sb="51" eb="53">
      <t>セイサン</t>
    </rPh>
    <rPh sb="53" eb="55">
      <t>ワリアイ</t>
    </rPh>
    <rPh sb="59" eb="61">
      <t>カイトウ</t>
    </rPh>
    <phoneticPr fontId="2"/>
  </si>
  <si>
    <t xml:space="preserve">・エネルギー使用量について
・生産量について
</t>
    <rPh sb="6" eb="9">
      <t>シヨウリョウ</t>
    </rPh>
    <rPh sb="18" eb="21">
      <t>セイサンリョウ</t>
    </rPh>
    <phoneticPr fontId="2"/>
  </si>
  <si>
    <t>※昨年度と比較した際のエネルギー使用量や生産量の増減理由をご記入ください。</t>
    <rPh sb="26" eb="28">
      <t>リユウ</t>
    </rPh>
    <rPh sb="30" eb="32">
      <t>キニュウ</t>
    </rPh>
    <phoneticPr fontId="2"/>
  </si>
  <si>
    <t>２０２４年　　月　　日</t>
    <phoneticPr fontId="2"/>
  </si>
  <si>
    <t>２０２３年 ４月 １日～２０２４年 ３月 ３１日</t>
    <rPh sb="4" eb="5">
      <t>ネン</t>
    </rPh>
    <rPh sb="7" eb="8">
      <t>ツキ</t>
    </rPh>
    <rPh sb="10" eb="11">
      <t>ニチ</t>
    </rPh>
    <rPh sb="16" eb="17">
      <t>ネン</t>
    </rPh>
    <rPh sb="19" eb="20">
      <t>ツキ</t>
    </rPh>
    <rPh sb="23" eb="24">
      <t>ニチ</t>
    </rPh>
    <phoneticPr fontId="2"/>
  </si>
  <si>
    <t>2023年4月1日  ～　2024年3月31日</t>
    <phoneticPr fontId="2"/>
  </si>
  <si>
    <t>40.0</t>
    <phoneticPr fontId="2"/>
  </si>
  <si>
    <t>38.0</t>
    <phoneticPr fontId="2"/>
  </si>
  <si>
    <t>単位発熱量</t>
    <phoneticPr fontId="2"/>
  </si>
  <si>
    <t xml:space="preserve">  「2023年度エネルギー使用量等」調査票</t>
    <rPh sb="7" eb="9">
      <t>ネンド</t>
    </rPh>
    <rPh sb="9" eb="11">
      <t>ヘイネンド</t>
    </rPh>
    <rPh sb="14" eb="16">
      <t>シヨウ</t>
    </rPh>
    <rPh sb="16" eb="17">
      <t>リョウ</t>
    </rPh>
    <rPh sb="17" eb="18">
      <t>トウ</t>
    </rPh>
    <rPh sb="19" eb="22">
      <t>チョウサヒョウ</t>
    </rPh>
    <phoneticPr fontId="2"/>
  </si>
  <si>
    <t>比較的多量に投入しているその他のエネルギーがある場合には、できれば「温室効果ガス排出量算定・報告マニュアル(Ver5.0) (令和6年2月）」（環境省）などを参照して、排出量を算出して下さい。わからない場合は、エネルギー名と消費量のみご記入ください。</t>
    <phoneticPr fontId="2"/>
  </si>
  <si>
    <r>
      <t>問７．2023年度廃棄物等総排出量</t>
    </r>
    <r>
      <rPr>
        <b/>
        <sz val="12"/>
        <rFont val="ＭＳ ゴシック"/>
        <family val="3"/>
        <charset val="128"/>
      </rPr>
      <t>(敷地外へ搬出されたもので有償物を除く)</t>
    </r>
    <rPh sb="0" eb="1">
      <t>トイ</t>
    </rPh>
    <rPh sb="7" eb="9">
      <t>ネンド</t>
    </rPh>
    <rPh sb="9" eb="12">
      <t>ハイキブツ</t>
    </rPh>
    <rPh sb="12" eb="13">
      <t>ナド</t>
    </rPh>
    <rPh sb="13" eb="14">
      <t>ソウ</t>
    </rPh>
    <rPh sb="14" eb="17">
      <t>ハイシュツリョウ</t>
    </rPh>
    <rPh sb="18" eb="21">
      <t>シキチガイ</t>
    </rPh>
    <rPh sb="22" eb="24">
      <t>ハンシュツ</t>
    </rPh>
    <rPh sb="30" eb="32">
      <t>ユウショウ</t>
    </rPh>
    <rPh sb="32" eb="33">
      <t>モノ</t>
    </rPh>
    <rPh sb="34" eb="35">
      <t>ノゾ</t>
    </rPh>
    <phoneticPr fontId="2"/>
  </si>
  <si>
    <t>2023年4月1日　～　2024年3月31日</t>
    <phoneticPr fontId="2"/>
  </si>
  <si>
    <r>
      <t>2023</t>
    </r>
    <r>
      <rPr>
        <b/>
        <sz val="9"/>
        <rFont val="ＭＳ 明朝"/>
        <family val="1"/>
        <charset val="128"/>
      </rPr>
      <t>年度生産量</t>
    </r>
    <rPh sb="4" eb="5">
      <t>ネン</t>
    </rPh>
    <rPh sb="5" eb="6">
      <t>ド</t>
    </rPh>
    <rPh sb="6" eb="9">
      <t>セイサンリョウ</t>
    </rPh>
    <phoneticPr fontId="2"/>
  </si>
  <si>
    <t>２０２３年度エネルギー等使用量　調査結果　</t>
    <rPh sb="4" eb="6">
      <t>ネンド</t>
    </rPh>
    <rPh sb="11" eb="12">
      <t>トウ</t>
    </rPh>
    <rPh sb="12" eb="15">
      <t>シヨウリョウ</t>
    </rPh>
    <rPh sb="16" eb="18">
      <t>チョウサ</t>
    </rPh>
    <rPh sb="18" eb="20">
      <t>ケッカ</t>
    </rPh>
    <phoneticPr fontId="2"/>
  </si>
  <si>
    <t>問５．2023年度 廃棄物等総排出量(敷地外へ搬出されたもの)</t>
    <rPh sb="0" eb="1">
      <t>トイ</t>
    </rPh>
    <rPh sb="7" eb="9">
      <t>ネンド</t>
    </rPh>
    <rPh sb="9" eb="11">
      <t>ヘイネンド</t>
    </rPh>
    <rPh sb="10" eb="13">
      <t>ハイキブツ</t>
    </rPh>
    <rPh sb="13" eb="15">
      <t>トウソウ</t>
    </rPh>
    <rPh sb="15" eb="18">
      <t>ハイシュツリョウ</t>
    </rPh>
    <rPh sb="19" eb="22">
      <t>シキチガイ</t>
    </rPh>
    <rPh sb="23" eb="25">
      <t>ハンシュツ</t>
    </rPh>
    <phoneticPr fontId="2"/>
  </si>
  <si>
    <t>2023　年　　度　　廃　　棄　　物　　等　　総　　排　　出　　量</t>
    <rPh sb="5" eb="6">
      <t>トシ</t>
    </rPh>
    <rPh sb="8" eb="9">
      <t>ド</t>
    </rPh>
    <rPh sb="11" eb="12">
      <t>ハイ</t>
    </rPh>
    <rPh sb="14" eb="15">
      <t>ス</t>
    </rPh>
    <rPh sb="17" eb="18">
      <t>ブツ</t>
    </rPh>
    <rPh sb="20" eb="21">
      <t>トウ</t>
    </rPh>
    <rPh sb="23" eb="24">
      <t>ソウ</t>
    </rPh>
    <rPh sb="26" eb="27">
      <t>ハイ</t>
    </rPh>
    <rPh sb="29" eb="30">
      <t>デ</t>
    </rPh>
    <rPh sb="32" eb="33">
      <t>リョウ</t>
    </rPh>
    <phoneticPr fontId="2"/>
  </si>
  <si>
    <t>②灯油  CO2換算係数　2.50（tCO2/kl）　　　　</t>
    <rPh sb="8" eb="10">
      <t>カンサン</t>
    </rPh>
    <rPh sb="10" eb="12">
      <t>ケイスウ</t>
    </rPh>
    <phoneticPr fontId="2"/>
  </si>
  <si>
    <t xml:space="preserve">①購入電力  CO2換算係数 0.429　(tCO2/千kWh)                             </t>
    <rPh sb="10" eb="12">
      <t>カンサン</t>
    </rPh>
    <rPh sb="12" eb="14">
      <t>ケイスウ</t>
    </rPh>
    <phoneticPr fontId="2"/>
  </si>
  <si>
    <r>
      <t>(</t>
    </r>
    <r>
      <rPr>
        <u/>
        <sz val="9"/>
        <color indexed="10"/>
        <rFont val="ＭＳ Ｐ明朝"/>
        <family val="1"/>
        <charset val="128"/>
      </rPr>
      <t>①</t>
    </r>
    <r>
      <rPr>
        <u/>
        <sz val="9"/>
        <color indexed="10"/>
        <rFont val="Century"/>
        <family val="1"/>
      </rPr>
      <t>×0.429)</t>
    </r>
    <phoneticPr fontId="2"/>
  </si>
  <si>
    <t>③重　油      CO2換算係数　2.75　（tCO2/kl）</t>
    <rPh sb="13" eb="15">
      <t>カンサン</t>
    </rPh>
    <rPh sb="15" eb="17">
      <t>ケイスウ</t>
    </rPh>
    <phoneticPr fontId="2"/>
  </si>
  <si>
    <t>⑤液化天然ガス(LNG) CO2換算係数　2.79　(tCO2/t)　　　　　　　　　　　　　　　</t>
    <rPh sb="16" eb="18">
      <t>カンサン</t>
    </rPh>
    <rPh sb="18" eb="20">
      <t>ケイスウ</t>
    </rPh>
    <phoneticPr fontId="2"/>
  </si>
  <si>
    <t>⑥液化石油ガス(LPG)　　  CO2換算係数　2.96  （tCO2/t）  　　　</t>
    <rPh sb="19" eb="21">
      <t>カンサン</t>
    </rPh>
    <rPh sb="21" eb="23">
      <t>ケイスウ</t>
    </rPh>
    <phoneticPr fontId="2"/>
  </si>
  <si>
    <t>⑦ガソリンCO2換算係数　2.29　（tCO2/kl）</t>
    <rPh sb="8" eb="10">
      <t>カンサン</t>
    </rPh>
    <rPh sb="10" eb="12">
      <t>ケイスウ</t>
    </rPh>
    <phoneticPr fontId="2"/>
  </si>
  <si>
    <t>⑧軽油      CO2換算係数　2.69　（tCO2/kl）　　</t>
    <rPh sb="12" eb="14">
      <t>カンサン</t>
    </rPh>
    <rPh sb="14" eb="16">
      <t>ケイスウ</t>
    </rPh>
    <phoneticPr fontId="2"/>
  </si>
  <si>
    <r>
      <t>CO</t>
    </r>
    <r>
      <rPr>
        <b/>
        <vertAlign val="subscript"/>
        <sz val="9"/>
        <color indexed="14"/>
        <rFont val="ＭＳ Ｐ明朝"/>
        <family val="1"/>
        <charset val="128"/>
      </rPr>
      <t>2</t>
    </r>
    <r>
      <rPr>
        <b/>
        <sz val="9"/>
        <color indexed="14"/>
        <rFont val="ＭＳ Ｐ明朝"/>
        <family val="1"/>
        <charset val="128"/>
      </rPr>
      <t>換算係数　換算係数  2.76</t>
    </r>
    <rPh sb="8" eb="10">
      <t>カンサン</t>
    </rPh>
    <rPh sb="10" eb="12">
      <t>ケイスウ</t>
    </rPh>
    <phoneticPr fontId="2"/>
  </si>
  <si>
    <r>
      <t>CO</t>
    </r>
    <r>
      <rPr>
        <b/>
        <vertAlign val="subscript"/>
        <sz val="9"/>
        <color indexed="14"/>
        <rFont val="ＭＳ Ｐ明朝"/>
        <family val="1"/>
        <charset val="128"/>
      </rPr>
      <t>2</t>
    </r>
    <r>
      <rPr>
        <b/>
        <sz val="9"/>
        <color indexed="14"/>
        <rFont val="ＭＳ Ｐ明朝"/>
        <family val="1"/>
        <charset val="128"/>
      </rPr>
      <t>換算係数　換算係数  2.57</t>
    </r>
    <rPh sb="8" eb="10">
      <t>カンサン</t>
    </rPh>
    <rPh sb="10" eb="12">
      <t>ケイスウ</t>
    </rPh>
    <phoneticPr fontId="2"/>
  </si>
  <si>
    <r>
      <t>CO</t>
    </r>
    <r>
      <rPr>
        <b/>
        <vertAlign val="subscript"/>
        <sz val="9"/>
        <color indexed="14"/>
        <rFont val="ＭＳ Ｐ明朝"/>
        <family val="1"/>
        <charset val="128"/>
      </rPr>
      <t>2</t>
    </r>
    <r>
      <rPr>
        <b/>
        <sz val="9"/>
        <color indexed="14"/>
        <rFont val="ＭＳ Ｐ明朝"/>
        <family val="1"/>
        <charset val="128"/>
      </rPr>
      <t>換算係数　換算係数  2.62</t>
    </r>
    <rPh sb="8" eb="10">
      <t>カンサン</t>
    </rPh>
    <rPh sb="10" eb="12">
      <t>ケイスウ</t>
    </rPh>
    <phoneticPr fontId="2"/>
  </si>
  <si>
    <r>
      <t>(</t>
    </r>
    <r>
      <rPr>
        <u/>
        <sz val="9"/>
        <color indexed="10"/>
        <rFont val="ＭＳ Ｐ明朝"/>
        <family val="1"/>
        <charset val="128"/>
      </rPr>
      <t>②</t>
    </r>
    <r>
      <rPr>
        <u/>
        <sz val="9"/>
        <color indexed="10"/>
        <rFont val="Century"/>
        <family val="1"/>
      </rPr>
      <t>×2.50)</t>
    </r>
    <phoneticPr fontId="2"/>
  </si>
  <si>
    <r>
      <t>(</t>
    </r>
    <r>
      <rPr>
        <u/>
        <sz val="9"/>
        <color indexed="10"/>
        <rFont val="ＭＳ Ｐ明朝"/>
        <family val="1"/>
        <charset val="128"/>
      </rPr>
      <t>③</t>
    </r>
    <r>
      <rPr>
        <u/>
        <sz val="9"/>
        <color indexed="10"/>
        <rFont val="Century"/>
        <family val="1"/>
      </rPr>
      <t>×2.75</t>
    </r>
    <r>
      <rPr>
        <u/>
        <sz val="9"/>
        <color rgb="FFFF0000"/>
        <rFont val="Century"/>
        <family val="1"/>
      </rPr>
      <t>)</t>
    </r>
    <phoneticPr fontId="2"/>
  </si>
  <si>
    <r>
      <t>(</t>
    </r>
    <r>
      <rPr>
        <u/>
        <sz val="9"/>
        <color indexed="10"/>
        <rFont val="ＭＳ Ｐ明朝"/>
        <family val="1"/>
        <charset val="128"/>
      </rPr>
      <t>⑤</t>
    </r>
    <r>
      <rPr>
        <u/>
        <sz val="9"/>
        <color indexed="10"/>
        <rFont val="Century"/>
        <family val="1"/>
      </rPr>
      <t>×2.79)</t>
    </r>
    <phoneticPr fontId="2"/>
  </si>
  <si>
    <r>
      <t>(</t>
    </r>
    <r>
      <rPr>
        <u/>
        <sz val="9"/>
        <color indexed="10"/>
        <rFont val="ＭＳ Ｐ明朝"/>
        <family val="1"/>
        <charset val="128"/>
      </rPr>
      <t>⑥</t>
    </r>
    <r>
      <rPr>
        <u/>
        <sz val="9"/>
        <color indexed="10"/>
        <rFont val="Century"/>
        <family val="1"/>
      </rPr>
      <t xml:space="preserve">×2.96 )                         </t>
    </r>
    <phoneticPr fontId="2"/>
  </si>
  <si>
    <r>
      <t>(</t>
    </r>
    <r>
      <rPr>
        <u/>
        <sz val="9"/>
        <color indexed="10"/>
        <rFont val="ＭＳ Ｐ明朝"/>
        <family val="1"/>
        <charset val="128"/>
      </rPr>
      <t>⑦</t>
    </r>
    <r>
      <rPr>
        <u/>
        <sz val="9"/>
        <color indexed="10"/>
        <rFont val="Century"/>
        <family val="1"/>
      </rPr>
      <t>×2.29)</t>
    </r>
    <phoneticPr fontId="2"/>
  </si>
  <si>
    <r>
      <t>(</t>
    </r>
    <r>
      <rPr>
        <u/>
        <sz val="9"/>
        <color indexed="10"/>
        <rFont val="ＭＳ Ｐ明朝"/>
        <family val="1"/>
        <charset val="128"/>
      </rPr>
      <t>⑧</t>
    </r>
    <r>
      <rPr>
        <u/>
        <sz val="9"/>
        <color indexed="10"/>
        <rFont val="Century"/>
        <family val="1"/>
      </rPr>
      <t>×2.69)</t>
    </r>
    <phoneticPr fontId="2"/>
  </si>
  <si>
    <t>●提出期限：２０２４年６月７日</t>
    <rPh sb="1" eb="3">
      <t>テイシュツ</t>
    </rPh>
    <rPh sb="3" eb="5">
      <t>キゲン</t>
    </rPh>
    <rPh sb="10" eb="11">
      <t>ネン</t>
    </rPh>
    <rPh sb="12" eb="13">
      <t>ガツ</t>
    </rPh>
    <rPh sb="14" eb="15">
      <t>ニチ</t>
    </rPh>
    <phoneticPr fontId="2"/>
  </si>
  <si>
    <r>
      <t>(</t>
    </r>
    <r>
      <rPr>
        <u/>
        <sz val="9"/>
        <color indexed="10"/>
        <rFont val="ＭＳ Ｐ明朝"/>
        <family val="1"/>
        <charset val="128"/>
      </rPr>
      <t>④</t>
    </r>
    <r>
      <rPr>
        <u/>
        <sz val="9"/>
        <color indexed="10"/>
        <rFont val="Century"/>
        <family val="1"/>
      </rPr>
      <t>×2.05)</t>
    </r>
    <phoneticPr fontId="2"/>
  </si>
  <si>
    <r>
      <t>④都市ガス CO2換算係数　2.05(tCO2/Nm</t>
    </r>
    <r>
      <rPr>
        <b/>
        <vertAlign val="superscript"/>
        <sz val="9"/>
        <color indexed="14"/>
        <rFont val="ＭＳ 明朝"/>
        <family val="1"/>
        <charset val="128"/>
      </rPr>
      <t>3</t>
    </r>
    <r>
      <rPr>
        <b/>
        <sz val="9"/>
        <color indexed="14"/>
        <rFont val="ＭＳ 明朝"/>
        <family val="1"/>
        <charset val="128"/>
      </rPr>
      <t xml:space="preserve">)                           </t>
    </r>
    <rPh sb="9" eb="11">
      <t>カンサン</t>
    </rPh>
    <rPh sb="11" eb="13">
      <t>ケイスウ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</si>
</sst>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Red]\(0.00\)"/>
    <numFmt numFmtId="177" formatCode="0.0_ "/>
    <numFmt numFmtId="178" formatCode="0.0_);[Red]\(0.0\)"/>
    <numFmt numFmtId="179" formatCode="0_);[Red]\(0\)"/>
    <numFmt numFmtId="180" formatCode="#,##0_);[Red]\(#,##0\)"/>
    <numFmt numFmtId="181" formatCode="#,##0_ "/>
    <numFmt numFmtId="182" formatCode="#,##0.0_ "/>
    <numFmt numFmtId="183" formatCode="#,##0.0_);[Red]\(#,##0.0\)"/>
    <numFmt numFmtId="184" formatCode="0.000000"/>
  </numFmts>
  <fonts count="89"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ゴシック"/>
      <family val="3"/>
      <charset val="128"/>
    </font>
    <font>
      <sz val="9"/>
      <name val="ＭＳ Ｐゴシック"/>
      <family val="3"/>
      <charset val="128"/>
    </font>
    <font>
      <vertAlign val="superscript"/>
      <sz val="9"/>
      <name val="ＭＳ ゴシック"/>
      <family val="3"/>
      <charset val="128"/>
    </font>
    <font>
      <b/>
      <sz val="9"/>
      <name val="ＭＳ ゴシック"/>
      <family val="3"/>
      <charset val="128"/>
    </font>
    <font>
      <sz val="11"/>
      <name val="ＭＳ ゴシック"/>
      <family val="3"/>
      <charset val="128"/>
    </font>
    <font>
      <b/>
      <sz val="12"/>
      <name val="ＭＳ ゴシック"/>
      <family val="3"/>
      <charset val="128"/>
    </font>
    <font>
      <sz val="12"/>
      <name val="ＭＳ ゴシック"/>
      <family val="3"/>
      <charset val="128"/>
    </font>
    <font>
      <sz val="10"/>
      <name val="ＭＳ ゴシック"/>
      <family val="3"/>
      <charset val="128"/>
    </font>
    <font>
      <b/>
      <sz val="10"/>
      <name val="ＭＳ ゴシック"/>
      <family val="3"/>
      <charset val="128"/>
    </font>
    <font>
      <b/>
      <sz val="8"/>
      <name val="ＭＳ ゴシック"/>
      <family val="3"/>
      <charset val="128"/>
    </font>
    <font>
      <b/>
      <sz val="14"/>
      <name val="ＭＳ ゴシック"/>
      <family val="3"/>
      <charset val="128"/>
    </font>
    <font>
      <vertAlign val="subscript"/>
      <sz val="10"/>
      <name val="ＭＳ ゴシック"/>
      <family val="3"/>
      <charset val="128"/>
    </font>
    <font>
      <vertAlign val="subscript"/>
      <sz val="9"/>
      <name val="ＭＳ ゴシック"/>
      <family val="3"/>
      <charset val="128"/>
    </font>
    <font>
      <sz val="10"/>
      <color indexed="12"/>
      <name val="ＭＳ ゴシック"/>
      <family val="3"/>
      <charset val="128"/>
    </font>
    <font>
      <sz val="9"/>
      <color indexed="12"/>
      <name val="ＭＳ ゴシック"/>
      <family val="3"/>
      <charset val="128"/>
    </font>
    <font>
      <b/>
      <vertAlign val="subscript"/>
      <sz val="14"/>
      <name val="ＭＳ ゴシック"/>
      <family val="3"/>
      <charset val="128"/>
    </font>
    <font>
      <sz val="11"/>
      <name val="ＭＳ Ｐゴシック"/>
      <family val="3"/>
      <charset val="128"/>
    </font>
    <font>
      <b/>
      <sz val="11"/>
      <name val="ＭＳ Ｐゴシック"/>
      <family val="3"/>
      <charset val="128"/>
    </font>
    <font>
      <b/>
      <sz val="10"/>
      <name val="ＭＳ Ｐゴシック"/>
      <family val="3"/>
      <charset val="128"/>
    </font>
    <font>
      <vertAlign val="subscript"/>
      <sz val="10"/>
      <name val="ＭＳ Ｐゴシック"/>
      <family val="3"/>
      <charset val="128"/>
    </font>
    <font>
      <b/>
      <sz val="9"/>
      <name val="ＭＳ Ｐゴシック"/>
      <family val="3"/>
      <charset val="128"/>
    </font>
    <font>
      <sz val="12"/>
      <name val="ＭＳ Ｐゴシック"/>
      <family val="3"/>
      <charset val="128"/>
    </font>
    <font>
      <sz val="11"/>
      <name val="ＭＳ Ｐゴシック"/>
      <family val="3"/>
      <charset val="128"/>
    </font>
    <font>
      <u/>
      <sz val="11"/>
      <name val="ＭＳ Ｐゴシック"/>
      <family val="3"/>
      <charset val="128"/>
    </font>
    <font>
      <vertAlign val="subscript"/>
      <sz val="11"/>
      <name val="ＭＳ Ｐゴシック"/>
      <family val="3"/>
      <charset val="128"/>
    </font>
    <font>
      <u/>
      <sz val="12"/>
      <name val="ＭＳ Ｐゴシック"/>
      <family val="3"/>
      <charset val="128"/>
    </font>
    <font>
      <sz val="10"/>
      <name val="ＭＳ 明朝"/>
      <family val="1"/>
      <charset val="128"/>
    </font>
    <font>
      <vertAlign val="superscript"/>
      <sz val="10"/>
      <name val="ＭＳ Ｐゴシック"/>
      <family val="3"/>
      <charset val="128"/>
    </font>
    <font>
      <b/>
      <vertAlign val="subscript"/>
      <sz val="10"/>
      <name val="ＭＳ Ｐゴシック"/>
      <family val="3"/>
      <charset val="128"/>
    </font>
    <font>
      <b/>
      <u/>
      <sz val="9"/>
      <name val="ＭＳ Ｐゴシック"/>
      <family val="3"/>
      <charset val="128"/>
    </font>
    <font>
      <sz val="12"/>
      <color indexed="10"/>
      <name val="ＭＳ Ｐゴシック"/>
      <family val="3"/>
      <charset val="128"/>
    </font>
    <font>
      <sz val="9"/>
      <color indexed="10"/>
      <name val="ＭＳ ゴシック"/>
      <family val="3"/>
      <charset val="128"/>
    </font>
    <font>
      <sz val="10"/>
      <color indexed="10"/>
      <name val="ＭＳ Ｐゴシック"/>
      <family val="3"/>
      <charset val="128"/>
    </font>
    <font>
      <sz val="11"/>
      <color indexed="10"/>
      <name val="ＭＳ Ｐゴシック"/>
      <family val="3"/>
      <charset val="128"/>
    </font>
    <font>
      <sz val="8"/>
      <name val="ＭＳ Ｐゴシック"/>
      <family val="3"/>
      <charset val="128"/>
    </font>
    <font>
      <b/>
      <sz val="9"/>
      <name val="ＭＳ 明朝"/>
      <family val="1"/>
      <charset val="128"/>
    </font>
    <font>
      <b/>
      <sz val="9"/>
      <name val="Century"/>
      <family val="1"/>
    </font>
    <font>
      <b/>
      <sz val="9"/>
      <color indexed="12"/>
      <name val="ＭＳ 明朝"/>
      <family val="1"/>
      <charset val="128"/>
    </font>
    <font>
      <b/>
      <sz val="9"/>
      <color indexed="12"/>
      <name val="Century"/>
      <family val="1"/>
    </font>
    <font>
      <b/>
      <sz val="9"/>
      <color indexed="10"/>
      <name val="Century"/>
      <family val="1"/>
    </font>
    <font>
      <b/>
      <vertAlign val="subscript"/>
      <sz val="9"/>
      <color indexed="10"/>
      <name val="Century"/>
      <family val="1"/>
    </font>
    <font>
      <b/>
      <sz val="9"/>
      <color indexed="10"/>
      <name val="ＭＳ 明朝"/>
      <family val="1"/>
      <charset val="128"/>
    </font>
    <font>
      <b/>
      <vertAlign val="subscript"/>
      <sz val="9"/>
      <color indexed="14"/>
      <name val="Century"/>
      <family val="1"/>
    </font>
    <font>
      <b/>
      <sz val="9"/>
      <color indexed="14"/>
      <name val="ＭＳ 明朝"/>
      <family val="1"/>
      <charset val="128"/>
    </font>
    <font>
      <b/>
      <sz val="9"/>
      <color indexed="14"/>
      <name val="Century"/>
      <family val="1"/>
    </font>
    <font>
      <b/>
      <sz val="9"/>
      <name val="ＭＳ Ｐ明朝"/>
      <family val="1"/>
      <charset val="128"/>
    </font>
    <font>
      <b/>
      <sz val="9"/>
      <color indexed="10"/>
      <name val="ＭＳ Ｐ明朝"/>
      <family val="1"/>
      <charset val="128"/>
    </font>
    <font>
      <b/>
      <sz val="8"/>
      <color indexed="10"/>
      <name val="ＭＳ 明朝"/>
      <family val="1"/>
      <charset val="128"/>
    </font>
    <font>
      <b/>
      <sz val="8"/>
      <color indexed="14"/>
      <name val="ＭＳ 明朝"/>
      <family val="1"/>
      <charset val="128"/>
    </font>
    <font>
      <b/>
      <vertAlign val="superscript"/>
      <sz val="9"/>
      <name val="ＭＳ 明朝"/>
      <family val="1"/>
      <charset val="128"/>
    </font>
    <font>
      <b/>
      <vertAlign val="superscript"/>
      <sz val="9"/>
      <name val="Century"/>
      <family val="1"/>
    </font>
    <font>
      <b/>
      <vertAlign val="subscript"/>
      <sz val="9"/>
      <color indexed="14"/>
      <name val="ＭＳ Ｐ明朝"/>
      <family val="1"/>
      <charset val="128"/>
    </font>
    <font>
      <b/>
      <sz val="9"/>
      <color indexed="14"/>
      <name val="ＭＳ Ｐ明朝"/>
      <family val="1"/>
      <charset val="128"/>
    </font>
    <font>
      <b/>
      <u/>
      <sz val="9"/>
      <color indexed="10"/>
      <name val="ＭＳ Ｐ明朝"/>
      <family val="1"/>
      <charset val="128"/>
    </font>
    <font>
      <u/>
      <sz val="9"/>
      <color indexed="10"/>
      <name val="ＭＳ Ｐ明朝"/>
      <family val="1"/>
      <charset val="128"/>
    </font>
    <font>
      <u/>
      <sz val="9"/>
      <color indexed="10"/>
      <name val="Century"/>
      <family val="1"/>
    </font>
    <font>
      <b/>
      <sz val="9"/>
      <color indexed="81"/>
      <name val="ＭＳ Ｐゴシック"/>
      <family val="3"/>
      <charset val="128"/>
    </font>
    <font>
      <b/>
      <vertAlign val="superscript"/>
      <sz val="9"/>
      <color indexed="81"/>
      <name val="ＭＳ Ｐゴシック"/>
      <family val="3"/>
      <charset val="128"/>
    </font>
    <font>
      <sz val="9"/>
      <color indexed="81"/>
      <name val="ＭＳ Ｐゴシック"/>
      <family val="3"/>
      <charset val="128"/>
    </font>
    <font>
      <b/>
      <sz val="9"/>
      <color indexed="17"/>
      <name val="ＭＳ Ｐゴシック"/>
      <family val="3"/>
      <charset val="128"/>
    </font>
    <font>
      <b/>
      <sz val="11"/>
      <color indexed="10"/>
      <name val="ＭＳ Ｐゴシック"/>
      <family val="3"/>
      <charset val="128"/>
    </font>
    <font>
      <b/>
      <sz val="9"/>
      <color indexed="10"/>
      <name val="ＭＳ Ｐゴシック"/>
      <family val="3"/>
      <charset val="128"/>
    </font>
    <font>
      <sz val="9"/>
      <color indexed="10"/>
      <name val="ＭＳ Ｐゴシック"/>
      <family val="3"/>
      <charset val="128"/>
    </font>
    <font>
      <sz val="10"/>
      <color indexed="10"/>
      <name val="ＭＳ ゴシック"/>
      <family val="3"/>
      <charset val="128"/>
    </font>
    <font>
      <b/>
      <sz val="10"/>
      <color indexed="10"/>
      <name val="ＭＳ ゴシック"/>
      <family val="3"/>
      <charset val="128"/>
    </font>
    <font>
      <b/>
      <sz val="10"/>
      <color indexed="10"/>
      <name val="ＭＳ Ｐゴシック"/>
      <family val="3"/>
      <charset val="128"/>
    </font>
    <font>
      <b/>
      <sz val="9"/>
      <color indexed="10"/>
      <name val="ＭＳ ゴシック"/>
      <family val="3"/>
      <charset val="128"/>
    </font>
    <font>
      <b/>
      <u/>
      <sz val="9"/>
      <color indexed="10"/>
      <name val="ＭＳ Ｐゴシック"/>
      <family val="3"/>
      <charset val="128"/>
    </font>
    <font>
      <sz val="9"/>
      <color indexed="8"/>
      <name val="ＭＳ Ｐゴシック"/>
      <family val="3"/>
      <charset val="128"/>
    </font>
    <font>
      <sz val="11"/>
      <color indexed="8"/>
      <name val="ＭＳ Ｐゴシック"/>
      <family val="3"/>
      <charset val="128"/>
    </font>
    <font>
      <b/>
      <vertAlign val="superscript"/>
      <sz val="10"/>
      <color indexed="10"/>
      <name val="ＭＳ ゴシック"/>
      <family val="3"/>
      <charset val="128"/>
    </font>
    <font>
      <b/>
      <sz val="18"/>
      <color indexed="10"/>
      <name val="ＭＳ Ｐゴシック"/>
      <family val="3"/>
      <charset val="128"/>
    </font>
    <font>
      <b/>
      <sz val="14"/>
      <color indexed="10"/>
      <name val="ＭＳ ゴシック"/>
      <family val="3"/>
      <charset val="128"/>
    </font>
    <font>
      <b/>
      <vertAlign val="superscript"/>
      <sz val="9"/>
      <color indexed="14"/>
      <name val="ＭＳ 明朝"/>
      <family val="1"/>
      <charset val="128"/>
    </font>
    <font>
      <b/>
      <sz val="10"/>
      <color indexed="10"/>
      <name val="ＭＳ 明朝"/>
      <family val="1"/>
      <charset val="128"/>
    </font>
    <font>
      <b/>
      <u/>
      <sz val="9"/>
      <color indexed="10"/>
      <name val="ＭＳ ゴシック"/>
      <family val="3"/>
      <charset val="128"/>
    </font>
    <font>
      <b/>
      <sz val="12"/>
      <name val="ＭＳ Ｐゴシック"/>
      <family val="3"/>
      <charset val="128"/>
    </font>
    <font>
      <b/>
      <sz val="12"/>
      <color indexed="10"/>
      <name val="ＭＳ Ｐゴシック"/>
      <family val="3"/>
      <charset val="128"/>
    </font>
    <font>
      <b/>
      <sz val="9"/>
      <color rgb="FFFF0000"/>
      <name val="ＭＳ Ｐ明朝"/>
      <family val="1"/>
      <charset val="128"/>
    </font>
    <font>
      <b/>
      <sz val="12"/>
      <color rgb="FFFF0000"/>
      <name val="ＭＳ Ｐゴシック"/>
      <family val="3"/>
      <charset val="128"/>
    </font>
    <font>
      <sz val="10"/>
      <color rgb="FFFF0000"/>
      <name val="ＭＳ Ｐゴシック"/>
      <family val="3"/>
      <charset val="128"/>
    </font>
    <font>
      <b/>
      <sz val="11"/>
      <color rgb="FFFF0000"/>
      <name val="ＭＳ Ｐゴシック"/>
      <family val="3"/>
      <charset val="128"/>
    </font>
    <font>
      <b/>
      <sz val="9"/>
      <color rgb="FFFF0000"/>
      <name val="ＭＳ Ｐゴシック"/>
      <family val="3"/>
      <charset val="128"/>
    </font>
    <font>
      <b/>
      <sz val="6"/>
      <name val="ＭＳ ゴシック"/>
      <family val="3"/>
      <charset val="128"/>
    </font>
    <font>
      <u/>
      <sz val="9"/>
      <color rgb="FFFF0000"/>
      <name val="Century"/>
      <family val="1"/>
    </font>
  </fonts>
  <fills count="13">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51"/>
        <bgColor indexed="64"/>
      </patternFill>
    </fill>
    <fill>
      <patternFill patternType="solid">
        <fgColor indexed="43"/>
        <bgColor indexed="64"/>
      </patternFill>
    </fill>
    <fill>
      <patternFill patternType="solid">
        <fgColor indexed="11"/>
        <bgColor indexed="64"/>
      </patternFill>
    </fill>
    <fill>
      <patternFill patternType="solid">
        <fgColor indexed="46"/>
        <bgColor indexed="64"/>
      </patternFill>
    </fill>
    <fill>
      <patternFill patternType="solid">
        <fgColor indexed="47"/>
        <bgColor indexed="64"/>
      </patternFill>
    </fill>
    <fill>
      <patternFill patternType="solid">
        <fgColor indexed="45"/>
        <bgColor indexed="64"/>
      </patternFill>
    </fill>
    <fill>
      <patternFill patternType="solid">
        <fgColor indexed="41"/>
        <bgColor indexed="64"/>
      </patternFill>
    </fill>
    <fill>
      <patternFill patternType="solid">
        <fgColor theme="9" tint="0.79998168889431442"/>
        <bgColor indexed="64"/>
      </patternFill>
    </fill>
    <fill>
      <patternFill patternType="solid">
        <fgColor theme="0"/>
        <bgColor indexed="64"/>
      </patternFill>
    </fill>
  </fills>
  <borders count="177">
    <border>
      <left/>
      <right/>
      <top/>
      <bottom/>
      <diagonal/>
    </border>
    <border>
      <left/>
      <right style="thin">
        <color indexed="64"/>
      </right>
      <top/>
      <bottom/>
      <diagonal/>
    </border>
    <border>
      <left/>
      <right style="medium">
        <color indexed="64"/>
      </right>
      <top/>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medium">
        <color indexed="64"/>
      </left>
      <right style="medium">
        <color indexed="64"/>
      </right>
      <top/>
      <bottom style="double">
        <color indexed="64"/>
      </bottom>
      <diagonal/>
    </border>
    <border diagonalDown="1">
      <left/>
      <right style="thin">
        <color indexed="64"/>
      </right>
      <top/>
      <bottom style="double">
        <color indexed="64"/>
      </bottom>
      <diagonal style="thin">
        <color indexed="64"/>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right/>
      <top style="double">
        <color indexed="64"/>
      </top>
      <bottom style="hair">
        <color indexed="64"/>
      </bottom>
      <diagonal/>
    </border>
    <border>
      <left/>
      <right/>
      <top/>
      <bottom style="double">
        <color indexed="64"/>
      </bottom>
      <diagonal/>
    </border>
    <border>
      <left/>
      <right style="thin">
        <color indexed="64"/>
      </right>
      <top/>
      <bottom style="hair">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diagonalDown="1">
      <left/>
      <right style="thin">
        <color indexed="64"/>
      </right>
      <top/>
      <bottom/>
      <diagonal style="thin">
        <color indexed="64"/>
      </diagonal>
    </border>
    <border>
      <left style="medium">
        <color indexed="64"/>
      </left>
      <right style="medium">
        <color indexed="64"/>
      </right>
      <top/>
      <bottom style="medium">
        <color indexed="64"/>
      </bottom>
      <diagonal/>
    </border>
    <border diagonalDown="1">
      <left/>
      <right style="thin">
        <color indexed="64"/>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diagonalDown="1">
      <left style="medium">
        <color indexed="64"/>
      </left>
      <right style="thin">
        <color indexed="64"/>
      </right>
      <top style="medium">
        <color indexed="64"/>
      </top>
      <bottom style="medium">
        <color indexed="64"/>
      </bottom>
      <diagonal style="thin">
        <color indexed="64"/>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hair">
        <color indexed="64"/>
      </top>
      <bottom style="hair">
        <color indexed="64"/>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right/>
      <top/>
      <bottom style="hair">
        <color indexed="64"/>
      </bottom>
      <diagonal/>
    </border>
    <border>
      <left style="medium">
        <color indexed="64"/>
      </left>
      <right/>
      <top style="thin">
        <color indexed="64"/>
      </top>
      <bottom style="double">
        <color indexed="64"/>
      </bottom>
      <diagonal/>
    </border>
    <border>
      <left style="medium">
        <color indexed="64"/>
      </left>
      <right/>
      <top style="thin">
        <color indexed="64"/>
      </top>
      <bottom style="medium">
        <color indexed="64"/>
      </bottom>
      <diagonal/>
    </border>
    <border>
      <left style="medium">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style="thin">
        <color indexed="64"/>
      </bottom>
      <diagonal/>
    </border>
    <border>
      <left/>
      <right style="medium">
        <color indexed="64"/>
      </right>
      <top/>
      <bottom style="hair">
        <color indexed="64"/>
      </bottom>
      <diagonal/>
    </border>
    <border diagonalDown="1">
      <left style="medium">
        <color indexed="64"/>
      </left>
      <right style="thin">
        <color indexed="64"/>
      </right>
      <top style="medium">
        <color indexed="8"/>
      </top>
      <bottom style="thin">
        <color indexed="64"/>
      </bottom>
      <diagonal style="thin">
        <color indexed="64"/>
      </diagonal>
    </border>
    <border>
      <left style="thin">
        <color indexed="64"/>
      </left>
      <right style="medium">
        <color indexed="64"/>
      </right>
      <top style="medium">
        <color indexed="8"/>
      </top>
      <bottom style="hair">
        <color indexed="64"/>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double">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hair">
        <color indexed="64"/>
      </top>
      <bottom style="thin">
        <color indexed="64"/>
      </bottom>
      <diagonal/>
    </border>
    <border diagonalDown="1">
      <left style="medium">
        <color indexed="64"/>
      </left>
      <right style="thin">
        <color indexed="64"/>
      </right>
      <top style="thin">
        <color indexed="64"/>
      </top>
      <bottom style="medium">
        <color indexed="64"/>
      </bottom>
      <diagonal style="thin">
        <color indexed="64"/>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diagonalDown="1">
      <left style="medium">
        <color indexed="64"/>
      </left>
      <right style="thin">
        <color indexed="64"/>
      </right>
      <top/>
      <bottom style="medium">
        <color indexed="64"/>
      </bottom>
      <diagonal style="thin">
        <color indexed="64"/>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hair">
        <color indexed="64"/>
      </top>
      <bottom style="thin">
        <color indexed="64"/>
      </bottom>
      <diagonal/>
    </border>
    <border diagonalDown="1">
      <left style="medium">
        <color indexed="64"/>
      </left>
      <right style="thin">
        <color indexed="64"/>
      </right>
      <top/>
      <bottom/>
      <diagonal style="thin">
        <color indexed="64"/>
      </diagonal>
    </border>
    <border>
      <left/>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64"/>
      </left>
      <right style="thick">
        <color indexed="64"/>
      </right>
      <top style="medium">
        <color indexed="64"/>
      </top>
      <bottom style="hair">
        <color indexed="64"/>
      </bottom>
      <diagonal/>
    </border>
    <border>
      <left style="thick">
        <color indexed="64"/>
      </left>
      <right style="thick">
        <color indexed="64"/>
      </right>
      <top style="hair">
        <color indexed="64"/>
      </top>
      <bottom style="hair">
        <color indexed="64"/>
      </bottom>
      <diagonal/>
    </border>
    <border>
      <left style="thick">
        <color indexed="64"/>
      </left>
      <right style="thick">
        <color indexed="64"/>
      </right>
      <top style="hair">
        <color indexed="64"/>
      </top>
      <bottom/>
      <diagonal/>
    </border>
    <border>
      <left style="thick">
        <color indexed="64"/>
      </left>
      <right style="thick">
        <color indexed="64"/>
      </right>
      <top style="thin">
        <color indexed="64"/>
      </top>
      <bottom style="hair">
        <color indexed="64"/>
      </bottom>
      <diagonal/>
    </border>
    <border>
      <left style="thick">
        <color indexed="64"/>
      </left>
      <right style="thick">
        <color indexed="64"/>
      </right>
      <top style="hair">
        <color indexed="64"/>
      </top>
      <bottom style="thin">
        <color indexed="64"/>
      </bottom>
      <diagonal/>
    </border>
    <border>
      <left style="thick">
        <color indexed="64"/>
      </left>
      <right style="thick">
        <color indexed="64"/>
      </right>
      <top/>
      <bottom style="medium">
        <color indexed="64"/>
      </bottom>
      <diagonal/>
    </border>
    <border>
      <left style="thick">
        <color indexed="64"/>
      </left>
      <right style="thick">
        <color indexed="64"/>
      </right>
      <top style="medium">
        <color indexed="64"/>
      </top>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bottom style="thin">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8"/>
      </left>
      <right/>
      <top style="medium">
        <color indexed="64"/>
      </top>
      <bottom/>
      <diagonal/>
    </border>
    <border>
      <left style="medium">
        <color indexed="64"/>
      </left>
      <right/>
      <top/>
      <bottom style="medium">
        <color indexed="64"/>
      </bottom>
      <diagonal/>
    </border>
    <border diagonalDown="1">
      <left style="medium">
        <color indexed="64"/>
      </left>
      <right/>
      <top style="thin">
        <color indexed="64"/>
      </top>
      <bottom style="double">
        <color indexed="64"/>
      </bottom>
      <diagonal style="thin">
        <color indexed="64"/>
      </diagonal>
    </border>
    <border diagonalDown="1">
      <left/>
      <right/>
      <top style="thin">
        <color indexed="64"/>
      </top>
      <bottom style="double">
        <color indexed="64"/>
      </bottom>
      <diagonal style="thin">
        <color indexed="64"/>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medium">
        <color indexed="8"/>
      </bottom>
      <diagonal style="thin">
        <color indexed="64"/>
      </diagonal>
    </border>
    <border diagonalDown="1">
      <left/>
      <right/>
      <top/>
      <bottom style="medium">
        <color indexed="8"/>
      </bottom>
      <diagonal style="thin">
        <color indexed="64"/>
      </diagonal>
    </border>
    <border diagonalDown="1">
      <left/>
      <right style="medium">
        <color indexed="64"/>
      </right>
      <top/>
      <bottom style="medium">
        <color indexed="8"/>
      </bottom>
      <diagonal style="thin">
        <color indexed="64"/>
      </diagonal>
    </border>
    <border>
      <left style="medium">
        <color indexed="64"/>
      </left>
      <right style="medium">
        <color indexed="64"/>
      </right>
      <top/>
      <bottom/>
      <diagonal/>
    </border>
    <border>
      <left style="medium">
        <color indexed="64"/>
      </left>
      <right style="medium">
        <color indexed="64"/>
      </right>
      <top/>
      <bottom style="medium">
        <color indexed="8"/>
      </bottom>
      <diagonal/>
    </border>
    <border>
      <left/>
      <right/>
      <top style="medium">
        <color indexed="64"/>
      </top>
      <bottom style="thin">
        <color indexed="64"/>
      </bottom>
      <diagonal/>
    </border>
    <border>
      <left/>
      <right style="medium">
        <color indexed="8"/>
      </right>
      <top style="medium">
        <color indexed="64"/>
      </top>
      <bottom style="thin">
        <color indexed="64"/>
      </bottom>
      <diagonal/>
    </border>
    <border>
      <left style="medium">
        <color indexed="64"/>
      </left>
      <right style="medium">
        <color indexed="64"/>
      </right>
      <top style="medium">
        <color indexed="8"/>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diagonalDown="1">
      <left style="medium">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style="medium">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left style="medium">
        <color indexed="64"/>
      </left>
      <right style="thin">
        <color indexed="64"/>
      </right>
      <top/>
      <bottom style="double">
        <color indexed="8"/>
      </bottom>
      <diagonal/>
    </border>
    <border>
      <left style="medium">
        <color indexed="64"/>
      </left>
      <right style="thin">
        <color indexed="64"/>
      </right>
      <top style="double">
        <color indexed="8"/>
      </top>
      <bottom/>
      <diagonal/>
    </border>
    <border>
      <left style="medium">
        <color indexed="64"/>
      </left>
      <right style="thin">
        <color indexed="64"/>
      </right>
      <top/>
      <bottom style="medium">
        <color indexed="8"/>
      </bottom>
      <diagonal/>
    </border>
    <border diagonalDown="1">
      <left style="medium">
        <color indexed="64"/>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thin">
        <color indexed="64"/>
      </left>
      <right style="thin">
        <color indexed="64"/>
      </right>
      <top style="hair">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hair">
        <color indexed="64"/>
      </top>
      <bottom/>
      <diagonal/>
    </border>
    <border>
      <left/>
      <right/>
      <top style="hair">
        <color indexed="64"/>
      </top>
      <bottom/>
      <diagonal/>
    </border>
    <border>
      <left style="thick">
        <color indexed="64"/>
      </left>
      <right style="thick">
        <color indexed="64"/>
      </right>
      <top/>
      <bottom/>
      <diagonal/>
    </border>
    <border>
      <left/>
      <right style="thick">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s>
  <cellStyleXfs count="1">
    <xf numFmtId="0" fontId="0" fillId="0" borderId="0"/>
  </cellStyleXfs>
  <cellXfs count="664">
    <xf numFmtId="0" fontId="0" fillId="0" borderId="0" xfId="0"/>
    <xf numFmtId="0" fontId="0" fillId="0" borderId="0" xfId="0" applyAlignment="1">
      <alignment vertical="top"/>
    </xf>
    <xf numFmtId="0" fontId="4" fillId="0" borderId="0" xfId="0" applyFont="1" applyAlignment="1">
      <alignment vertical="top"/>
    </xf>
    <xf numFmtId="0" fontId="4" fillId="0" borderId="0" xfId="0" applyFont="1"/>
    <xf numFmtId="0" fontId="3" fillId="0" borderId="0" xfId="0" applyFont="1"/>
    <xf numFmtId="0" fontId="3" fillId="0" borderId="0" xfId="0" applyFont="1" applyAlignment="1">
      <alignment horizontal="center"/>
    </xf>
    <xf numFmtId="178" fontId="3" fillId="0" borderId="0" xfId="0" applyNumberFormat="1" applyFont="1"/>
    <xf numFmtId="0" fontId="3" fillId="0" borderId="0" xfId="0" applyFont="1" applyAlignment="1">
      <alignment horizontal="right"/>
    </xf>
    <xf numFmtId="0" fontId="5" fillId="0" borderId="0" xfId="0" applyFont="1" applyAlignment="1">
      <alignment horizontal="left"/>
    </xf>
    <xf numFmtId="0" fontId="3" fillId="0" borderId="0" xfId="0" applyFont="1" applyAlignment="1">
      <alignment horizontal="center" vertical="center"/>
    </xf>
    <xf numFmtId="0" fontId="5" fillId="0" borderId="0" xfId="0" applyFont="1" applyAlignment="1">
      <alignment vertical="top" wrapText="1"/>
    </xf>
    <xf numFmtId="0" fontId="3" fillId="0" borderId="0" xfId="0" applyFont="1" applyAlignment="1">
      <alignment vertical="top"/>
    </xf>
    <xf numFmtId="0" fontId="0" fillId="0" borderId="0" xfId="0" applyAlignment="1">
      <alignment vertical="center"/>
    </xf>
    <xf numFmtId="0" fontId="8" fillId="0" borderId="0" xfId="0" applyFont="1"/>
    <xf numFmtId="0" fontId="10" fillId="0" borderId="0" xfId="0" applyFont="1" applyAlignment="1">
      <alignment horizontal="justify"/>
    </xf>
    <xf numFmtId="0" fontId="8" fillId="0" borderId="0" xfId="0" applyFont="1" applyAlignment="1">
      <alignment vertical="top"/>
    </xf>
    <xf numFmtId="0" fontId="11" fillId="0" borderId="0" xfId="0" applyFont="1" applyAlignment="1">
      <alignment horizontal="left"/>
    </xf>
    <xf numFmtId="0" fontId="11" fillId="0" borderId="1" xfId="0" applyFont="1" applyBorder="1" applyAlignment="1">
      <alignment horizontal="center" wrapText="1"/>
    </xf>
    <xf numFmtId="0" fontId="11" fillId="0" borderId="2" xfId="0" applyFont="1" applyBorder="1" applyAlignment="1">
      <alignment horizontal="center" wrapText="1"/>
    </xf>
    <xf numFmtId="0" fontId="11" fillId="0" borderId="3" xfId="0" applyFont="1" applyBorder="1" applyAlignment="1">
      <alignment horizontal="center" wrapText="1"/>
    </xf>
    <xf numFmtId="0" fontId="13" fillId="0" borderId="3" xfId="0" applyFont="1" applyBorder="1" applyAlignment="1">
      <alignment horizontal="center" wrapText="1"/>
    </xf>
    <xf numFmtId="0" fontId="11" fillId="0" borderId="4" xfId="0" applyFont="1" applyBorder="1" applyAlignment="1">
      <alignment horizontal="center" wrapText="1"/>
    </xf>
    <xf numFmtId="0" fontId="11" fillId="0" borderId="5" xfId="0" applyFont="1" applyBorder="1" applyAlignment="1">
      <alignment horizontal="justify"/>
    </xf>
    <xf numFmtId="0" fontId="11" fillId="0" borderId="6" xfId="0" applyFont="1" applyBorder="1" applyAlignment="1">
      <alignment horizontal="right"/>
    </xf>
    <xf numFmtId="0" fontId="11" fillId="0" borderId="7" xfId="0" applyFont="1" applyBorder="1" applyAlignment="1">
      <alignment horizontal="right"/>
    </xf>
    <xf numFmtId="0" fontId="11" fillId="0" borderId="5" xfId="0" applyFont="1" applyBorder="1" applyAlignment="1">
      <alignment horizontal="justify" wrapText="1"/>
    </xf>
    <xf numFmtId="0" fontId="11" fillId="0" borderId="8" xfId="0" applyFont="1" applyBorder="1" applyAlignment="1">
      <alignment horizontal="justify"/>
    </xf>
    <xf numFmtId="0" fontId="11" fillId="0" borderId="9" xfId="0" applyFont="1" applyBorder="1" applyAlignment="1">
      <alignment horizontal="right"/>
    </xf>
    <xf numFmtId="0" fontId="11" fillId="0" borderId="10" xfId="0" applyFont="1" applyBorder="1" applyAlignment="1">
      <alignment horizontal="right"/>
    </xf>
    <xf numFmtId="0" fontId="12" fillId="0" borderId="11" xfId="0" applyFont="1" applyBorder="1" applyAlignment="1">
      <alignment horizontal="center"/>
    </xf>
    <xf numFmtId="0" fontId="11" fillId="0" borderId="12" xfId="0" applyFont="1" applyBorder="1" applyAlignment="1">
      <alignment horizontal="right"/>
    </xf>
    <xf numFmtId="0" fontId="11" fillId="0" borderId="14" xfId="0" applyFont="1" applyBorder="1" applyAlignment="1">
      <alignment horizontal="right"/>
    </xf>
    <xf numFmtId="0" fontId="11" fillId="0" borderId="15" xfId="0" applyFont="1" applyBorder="1" applyAlignment="1">
      <alignment horizontal="right"/>
    </xf>
    <xf numFmtId="0" fontId="7" fillId="0" borderId="16" xfId="0" applyFont="1" applyBorder="1" applyAlignment="1">
      <alignment horizontal="center"/>
    </xf>
    <xf numFmtId="0" fontId="7" fillId="0" borderId="11" xfId="0" applyFont="1" applyBorder="1" applyAlignment="1">
      <alignment horizontal="center"/>
    </xf>
    <xf numFmtId="0" fontId="11" fillId="0" borderId="17" xfId="0" applyFont="1" applyBorder="1" applyAlignment="1">
      <alignment horizontal="right"/>
    </xf>
    <xf numFmtId="0" fontId="12" fillId="0" borderId="18" xfId="0" applyFont="1" applyBorder="1" applyAlignment="1">
      <alignment horizontal="center"/>
    </xf>
    <xf numFmtId="0" fontId="12" fillId="0" borderId="19" xfId="0" applyFont="1" applyBorder="1" applyAlignment="1">
      <alignment horizontal="center"/>
    </xf>
    <xf numFmtId="0" fontId="11" fillId="0" borderId="20" xfId="0" applyFont="1" applyBorder="1" applyAlignment="1">
      <alignment horizontal="right"/>
    </xf>
    <xf numFmtId="0" fontId="12" fillId="0" borderId="21" xfId="0" applyFont="1" applyBorder="1" applyAlignment="1">
      <alignment horizontal="center"/>
    </xf>
    <xf numFmtId="0" fontId="11" fillId="0" borderId="22" xfId="0" applyFont="1" applyBorder="1" applyAlignment="1">
      <alignment horizontal="right"/>
    </xf>
    <xf numFmtId="0" fontId="11" fillId="0" borderId="23" xfId="0" applyFont="1" applyBorder="1" applyAlignment="1">
      <alignment horizontal="right"/>
    </xf>
    <xf numFmtId="0" fontId="11" fillId="0" borderId="24" xfId="0" applyFont="1" applyBorder="1" applyAlignment="1">
      <alignment horizontal="right"/>
    </xf>
    <xf numFmtId="0" fontId="14" fillId="0" borderId="0" xfId="0" applyFont="1" applyAlignment="1">
      <alignment vertical="top"/>
    </xf>
    <xf numFmtId="0" fontId="11" fillId="0" borderId="0" xfId="0" applyFont="1" applyAlignment="1">
      <alignment horizontal="center"/>
    </xf>
    <xf numFmtId="0" fontId="11" fillId="0" borderId="0" xfId="0" applyFont="1"/>
    <xf numFmtId="178" fontId="11" fillId="0" borderId="0" xfId="0" applyNumberFormat="1" applyFont="1"/>
    <xf numFmtId="0" fontId="11" fillId="0" borderId="0" xfId="0" applyFont="1" applyAlignment="1">
      <alignment horizontal="right"/>
    </xf>
    <xf numFmtId="0" fontId="4" fillId="0" borderId="0" xfId="0" applyFont="1" applyAlignment="1">
      <alignment horizontal="left"/>
    </xf>
    <xf numFmtId="0" fontId="11" fillId="0" borderId="25" xfId="0" applyFont="1" applyBorder="1" applyAlignment="1">
      <alignment horizontal="center" vertical="center" wrapText="1"/>
    </xf>
    <xf numFmtId="0" fontId="11" fillId="0" borderId="26" xfId="0" applyFont="1" applyBorder="1" applyAlignment="1">
      <alignment horizontal="center" vertical="center" wrapText="1"/>
    </xf>
    <xf numFmtId="178" fontId="11" fillId="0" borderId="27" xfId="0" applyNumberFormat="1" applyFont="1" applyBorder="1" applyAlignment="1">
      <alignment horizontal="center" vertical="center"/>
    </xf>
    <xf numFmtId="0" fontId="11" fillId="0" borderId="28" xfId="0" applyFont="1" applyBorder="1" applyAlignment="1">
      <alignment horizontal="right"/>
    </xf>
    <xf numFmtId="0" fontId="4" fillId="0" borderId="24" xfId="0" applyFont="1" applyBorder="1" applyAlignment="1">
      <alignment horizontal="left"/>
    </xf>
    <xf numFmtId="0" fontId="11" fillId="0" borderId="29" xfId="0" applyFont="1" applyBorder="1" applyAlignment="1">
      <alignment horizontal="right"/>
    </xf>
    <xf numFmtId="0" fontId="4" fillId="0" borderId="30" xfId="0" applyFont="1" applyBorder="1" applyAlignment="1">
      <alignment horizontal="left"/>
    </xf>
    <xf numFmtId="176" fontId="11" fillId="0" borderId="30" xfId="0" applyNumberFormat="1" applyFont="1" applyBorder="1" applyAlignment="1">
      <alignment horizontal="left"/>
    </xf>
    <xf numFmtId="0" fontId="11" fillId="0" borderId="29" xfId="0" applyFont="1" applyBorder="1" applyAlignment="1">
      <alignment horizontal="left"/>
    </xf>
    <xf numFmtId="0" fontId="11" fillId="0" borderId="7" xfId="0" applyFont="1" applyBorder="1" applyAlignment="1">
      <alignment horizontal="left"/>
    </xf>
    <xf numFmtId="0" fontId="11" fillId="0" borderId="29" xfId="0" applyFont="1" applyBorder="1" applyAlignment="1">
      <alignment horizontal="right" vertical="center" wrapText="1"/>
    </xf>
    <xf numFmtId="0" fontId="11" fillId="0" borderId="31" xfId="0" applyFont="1" applyBorder="1"/>
    <xf numFmtId="0" fontId="4" fillId="0" borderId="32" xfId="0" applyFont="1" applyBorder="1" applyAlignment="1">
      <alignment horizontal="left"/>
    </xf>
    <xf numFmtId="0" fontId="11" fillId="0" borderId="33" xfId="0" applyFont="1" applyBorder="1" applyAlignment="1">
      <alignment horizontal="right"/>
    </xf>
    <xf numFmtId="179" fontId="11" fillId="0" borderId="34" xfId="0" applyNumberFormat="1" applyFont="1" applyBorder="1"/>
    <xf numFmtId="0" fontId="12" fillId="0" borderId="0" xfId="0" applyFont="1" applyAlignment="1">
      <alignment horizontal="right" vertical="top"/>
    </xf>
    <xf numFmtId="0" fontId="21" fillId="0" borderId="0" xfId="0" applyFont="1" applyAlignment="1">
      <alignment horizontal="right" vertical="top"/>
    </xf>
    <xf numFmtId="0" fontId="0" fillId="0" borderId="0" xfId="0" applyAlignment="1">
      <alignment wrapText="1"/>
    </xf>
    <xf numFmtId="49" fontId="0" fillId="0" borderId="0" xfId="0" applyNumberFormat="1" applyAlignment="1">
      <alignment vertical="top" wrapText="1"/>
    </xf>
    <xf numFmtId="49" fontId="3" fillId="0" borderId="0" xfId="0" applyNumberFormat="1" applyFont="1"/>
    <xf numFmtId="49" fontId="3" fillId="0" borderId="0" xfId="0" applyNumberFormat="1" applyFont="1" applyAlignment="1">
      <alignment vertical="top"/>
    </xf>
    <xf numFmtId="0" fontId="24" fillId="0" borderId="0" xfId="0" applyFont="1" applyAlignment="1">
      <alignment vertical="top"/>
    </xf>
    <xf numFmtId="49" fontId="0" fillId="0" borderId="0" xfId="0" applyNumberFormat="1" applyAlignment="1">
      <alignment horizontal="right" vertical="top"/>
    </xf>
    <xf numFmtId="0" fontId="14" fillId="0" borderId="0" xfId="0" applyFont="1"/>
    <xf numFmtId="0" fontId="25" fillId="0" borderId="0" xfId="0" applyFont="1" applyAlignment="1">
      <alignment horizontal="justify"/>
    </xf>
    <xf numFmtId="0" fontId="26" fillId="0" borderId="0" xfId="0" applyFont="1"/>
    <xf numFmtId="0" fontId="26" fillId="0" borderId="28" xfId="0" applyFont="1" applyBorder="1" applyAlignment="1">
      <alignment horizontal="center"/>
    </xf>
    <xf numFmtId="0" fontId="26" fillId="0" borderId="35" xfId="0" applyFont="1" applyBorder="1" applyAlignment="1">
      <alignment horizontal="center"/>
    </xf>
    <xf numFmtId="0" fontId="26" fillId="0" borderId="36" xfId="0" applyFont="1" applyBorder="1" applyAlignment="1">
      <alignment horizontal="center"/>
    </xf>
    <xf numFmtId="0" fontId="26" fillId="0" borderId="37" xfId="0" applyFont="1" applyBorder="1" applyAlignment="1">
      <alignment horizontal="center"/>
    </xf>
    <xf numFmtId="0" fontId="26" fillId="0" borderId="38" xfId="0" applyFont="1" applyBorder="1" applyAlignment="1">
      <alignment horizontal="center"/>
    </xf>
    <xf numFmtId="0" fontId="26" fillId="0" borderId="39" xfId="0" applyFont="1" applyBorder="1" applyAlignment="1">
      <alignment horizontal="center"/>
    </xf>
    <xf numFmtId="0" fontId="26" fillId="0" borderId="40" xfId="0" applyFont="1" applyBorder="1" applyAlignment="1">
      <alignment horizontal="center"/>
    </xf>
    <xf numFmtId="0" fontId="12" fillId="0" borderId="16" xfId="0" applyFont="1" applyBorder="1" applyAlignment="1">
      <alignment horizontal="center"/>
    </xf>
    <xf numFmtId="0" fontId="30" fillId="0" borderId="0" xfId="0" applyFont="1" applyAlignment="1">
      <alignment vertical="top"/>
    </xf>
    <xf numFmtId="179" fontId="11" fillId="0" borderId="0" xfId="0" applyNumberFormat="1" applyFont="1"/>
    <xf numFmtId="0" fontId="11" fillId="2" borderId="0" xfId="0" applyFont="1" applyFill="1"/>
    <xf numFmtId="0" fontId="8" fillId="0" borderId="39" xfId="0" applyFont="1" applyBorder="1"/>
    <xf numFmtId="0" fontId="8" fillId="0" borderId="39" xfId="0" applyFont="1" applyBorder="1" applyAlignment="1">
      <alignment horizontal="center" vertical="center"/>
    </xf>
    <xf numFmtId="0" fontId="4" fillId="0" borderId="39" xfId="0" applyFont="1" applyBorder="1"/>
    <xf numFmtId="0" fontId="0" fillId="0" borderId="41" xfId="0" applyBorder="1" applyAlignment="1">
      <alignment vertical="center"/>
    </xf>
    <xf numFmtId="0" fontId="40" fillId="0" borderId="0" xfId="0" applyFont="1" applyAlignment="1">
      <alignment vertical="top"/>
    </xf>
    <xf numFmtId="0" fontId="42" fillId="0" borderId="41" xfId="0" applyFont="1" applyBorder="1" applyAlignment="1">
      <alignment horizontal="center" vertical="top"/>
    </xf>
    <xf numFmtId="0" fontId="43" fillId="0" borderId="41" xfId="0" applyFont="1" applyBorder="1" applyAlignment="1">
      <alignment horizontal="center" vertical="top"/>
    </xf>
    <xf numFmtId="180" fontId="40" fillId="0" borderId="41" xfId="0" applyNumberFormat="1" applyFont="1" applyBorder="1" applyAlignment="1">
      <alignment horizontal="center" vertical="top" wrapText="1"/>
    </xf>
    <xf numFmtId="0" fontId="41" fillId="0" borderId="41" xfId="0" applyFont="1" applyBorder="1" applyAlignment="1">
      <alignment vertical="top" wrapText="1"/>
    </xf>
    <xf numFmtId="0" fontId="41" fillId="0" borderId="41" xfId="0" applyFont="1" applyBorder="1" applyAlignment="1">
      <alignment horizontal="center" vertical="top" wrapText="1"/>
    </xf>
    <xf numFmtId="0" fontId="43" fillId="0" borderId="41" xfId="0" applyFont="1" applyBorder="1" applyAlignment="1">
      <alignment vertical="top" wrapText="1"/>
    </xf>
    <xf numFmtId="0" fontId="45" fillId="0" borderId="41" xfId="0" applyFont="1" applyBorder="1" applyAlignment="1">
      <alignment vertical="top"/>
    </xf>
    <xf numFmtId="0" fontId="45" fillId="0" borderId="41" xfId="0" applyFont="1" applyBorder="1" applyAlignment="1">
      <alignment vertical="top" wrapText="1"/>
    </xf>
    <xf numFmtId="180" fontId="39" fillId="0" borderId="41" xfId="0" applyNumberFormat="1" applyFont="1" applyBorder="1" applyAlignment="1">
      <alignment vertical="top" wrapText="1"/>
    </xf>
    <xf numFmtId="0" fontId="47" fillId="0" borderId="41" xfId="0" applyFont="1" applyBorder="1" applyAlignment="1">
      <alignment vertical="top" wrapText="1"/>
    </xf>
    <xf numFmtId="0" fontId="47" fillId="0" borderId="41" xfId="0" applyFont="1" applyBorder="1" applyAlignment="1" applyProtection="1">
      <alignment vertical="top" wrapText="1"/>
      <protection locked="0"/>
    </xf>
    <xf numFmtId="181" fontId="39" fillId="0" borderId="41" xfId="0" applyNumberFormat="1" applyFont="1" applyBorder="1" applyAlignment="1">
      <alignment vertical="top" wrapText="1"/>
    </xf>
    <xf numFmtId="0" fontId="52" fillId="0" borderId="41" xfId="0" applyFont="1" applyBorder="1" applyAlignment="1">
      <alignment vertical="top" wrapText="1"/>
    </xf>
    <xf numFmtId="0" fontId="49" fillId="0" borderId="41" xfId="0" applyFont="1" applyBorder="1" applyAlignment="1">
      <alignment vertical="top" wrapText="1"/>
    </xf>
    <xf numFmtId="0" fontId="56" fillId="0" borderId="41" xfId="0" applyFont="1" applyBorder="1" applyAlignment="1">
      <alignment vertical="top" wrapText="1"/>
    </xf>
    <xf numFmtId="0" fontId="41" fillId="0" borderId="41" xfId="0" applyFont="1" applyBorder="1" applyAlignment="1">
      <alignment horizontal="center" vertical="center" wrapText="1"/>
    </xf>
    <xf numFmtId="0" fontId="42" fillId="0" borderId="41" xfId="0" applyFont="1" applyBorder="1" applyAlignment="1">
      <alignment horizontal="center" vertical="center"/>
    </xf>
    <xf numFmtId="0" fontId="42" fillId="0" borderId="41" xfId="0" applyFont="1" applyBorder="1" applyAlignment="1">
      <alignment horizontal="center" vertical="center" wrapText="1"/>
    </xf>
    <xf numFmtId="0" fontId="45" fillId="0" borderId="41" xfId="0" applyFont="1" applyBorder="1" applyAlignment="1">
      <alignment horizontal="center" vertical="center" wrapText="1"/>
    </xf>
    <xf numFmtId="0" fontId="43" fillId="0" borderId="41" xfId="0" applyFont="1" applyBorder="1" applyAlignment="1">
      <alignment horizontal="center" vertical="center"/>
    </xf>
    <xf numFmtId="0" fontId="43" fillId="0" borderId="41" xfId="0" applyFont="1" applyBorder="1" applyAlignment="1">
      <alignment horizontal="center" vertical="center" wrapText="1"/>
    </xf>
    <xf numFmtId="180" fontId="40" fillId="0" borderId="41" xfId="0" applyNumberFormat="1" applyFont="1" applyBorder="1" applyAlignment="1">
      <alignment horizontal="center" vertical="center" wrapText="1"/>
    </xf>
    <xf numFmtId="180" fontId="40" fillId="0" borderId="41" xfId="0" applyNumberFormat="1" applyFont="1" applyBorder="1" applyAlignment="1">
      <alignment horizontal="center" vertical="center"/>
    </xf>
    <xf numFmtId="0" fontId="59" fillId="0" borderId="41" xfId="0" applyFont="1" applyBorder="1" applyAlignment="1">
      <alignment horizontal="center" vertical="center"/>
    </xf>
    <xf numFmtId="180" fontId="45" fillId="0" borderId="41" xfId="0" applyNumberFormat="1" applyFont="1" applyBorder="1" applyAlignment="1">
      <alignment horizontal="center" vertical="center" wrapText="1"/>
    </xf>
    <xf numFmtId="0" fontId="59" fillId="0" borderId="41" xfId="0" applyFont="1" applyBorder="1" applyAlignment="1">
      <alignment horizontal="center" vertical="center" wrapText="1"/>
    </xf>
    <xf numFmtId="180" fontId="43" fillId="0" borderId="41" xfId="0" applyNumberFormat="1" applyFont="1" applyBorder="1" applyAlignment="1">
      <alignment horizontal="center" vertical="center"/>
    </xf>
    <xf numFmtId="181" fontId="45" fillId="0" borderId="41" xfId="0" applyNumberFormat="1" applyFont="1" applyBorder="1" applyAlignment="1">
      <alignment horizontal="center" vertical="center" wrapText="1"/>
    </xf>
    <xf numFmtId="0" fontId="48" fillId="0" borderId="41" xfId="0" applyFont="1" applyBorder="1" applyAlignment="1">
      <alignment horizontal="center" vertical="center"/>
    </xf>
    <xf numFmtId="0" fontId="40" fillId="0" borderId="41" xfId="0" applyFont="1" applyBorder="1" applyAlignment="1">
      <alignment horizontal="center" vertical="center" wrapText="1"/>
    </xf>
    <xf numFmtId="0" fontId="40" fillId="0" borderId="0" xfId="0" applyFont="1" applyAlignment="1">
      <alignment vertical="center"/>
    </xf>
    <xf numFmtId="0" fontId="42" fillId="0" borderId="41" xfId="0" applyFont="1" applyBorder="1" applyAlignment="1">
      <alignment horizontal="center" vertical="top" wrapText="1"/>
    </xf>
    <xf numFmtId="0" fontId="45" fillId="0" borderId="41" xfId="0" applyFont="1" applyBorder="1" applyAlignment="1">
      <alignment horizontal="center" vertical="top" wrapText="1"/>
    </xf>
    <xf numFmtId="0" fontId="43" fillId="0" borderId="41" xfId="0" applyFont="1" applyBorder="1" applyAlignment="1">
      <alignment horizontal="center" vertical="top" wrapText="1"/>
    </xf>
    <xf numFmtId="180" fontId="40" fillId="0" borderId="41" xfId="0" applyNumberFormat="1" applyFont="1" applyBorder="1" applyAlignment="1">
      <alignment horizontal="center" vertical="top"/>
    </xf>
    <xf numFmtId="0" fontId="48" fillId="0" borderId="41" xfId="0" applyFont="1" applyBorder="1" applyAlignment="1">
      <alignment horizontal="center" vertical="top"/>
    </xf>
    <xf numFmtId="180" fontId="39" fillId="0" borderId="41" xfId="0" applyNumberFormat="1" applyFont="1" applyBorder="1" applyAlignment="1">
      <alignment horizontal="center" vertical="top" wrapText="1"/>
    </xf>
    <xf numFmtId="0" fontId="48" fillId="0" borderId="41" xfId="0" applyFont="1" applyBorder="1" applyAlignment="1">
      <alignment horizontal="center" vertical="top" wrapText="1"/>
    </xf>
    <xf numFmtId="181" fontId="40" fillId="0" borderId="41" xfId="0" applyNumberFormat="1" applyFont="1" applyBorder="1" applyAlignment="1">
      <alignment horizontal="center" vertical="top" wrapText="1"/>
    </xf>
    <xf numFmtId="181" fontId="39" fillId="0" borderId="41" xfId="0" applyNumberFormat="1" applyFont="1" applyBorder="1" applyAlignment="1">
      <alignment horizontal="center" vertical="top" wrapText="1"/>
    </xf>
    <xf numFmtId="0" fontId="56" fillId="0" borderId="41" xfId="0" applyFont="1" applyBorder="1" applyAlignment="1" applyProtection="1">
      <alignment horizontal="right"/>
      <protection locked="0"/>
    </xf>
    <xf numFmtId="0" fontId="40" fillId="0" borderId="41" xfId="0" applyFont="1" applyBorder="1" applyAlignment="1">
      <alignment horizontal="center" vertical="top" wrapText="1"/>
    </xf>
    <xf numFmtId="0" fontId="40" fillId="0" borderId="41" xfId="0" applyFont="1" applyBorder="1" applyAlignment="1">
      <alignment vertical="top"/>
    </xf>
    <xf numFmtId="0" fontId="49" fillId="0" borderId="41" xfId="0" applyFont="1" applyBorder="1" applyAlignment="1">
      <alignment vertical="top"/>
    </xf>
    <xf numFmtId="0" fontId="42" fillId="0" borderId="41" xfId="0" applyFont="1" applyBorder="1" applyAlignment="1">
      <alignment vertical="top"/>
    </xf>
    <xf numFmtId="0" fontId="43" fillId="0" borderId="41" xfId="0" applyFont="1" applyBorder="1" applyAlignment="1">
      <alignment vertical="top"/>
    </xf>
    <xf numFmtId="181" fontId="48" fillId="0" borderId="41" xfId="0" applyNumberFormat="1" applyFont="1" applyBorder="1" applyAlignment="1">
      <alignment vertical="top"/>
    </xf>
    <xf numFmtId="0" fontId="39" fillId="0" borderId="41" xfId="0" applyFont="1" applyBorder="1" applyAlignment="1">
      <alignment vertical="top" wrapText="1"/>
    </xf>
    <xf numFmtId="0" fontId="42" fillId="0" borderId="0" xfId="0" applyFont="1" applyAlignment="1">
      <alignment vertical="top"/>
    </xf>
    <xf numFmtId="0" fontId="43" fillId="0" borderId="0" xfId="0" applyFont="1" applyAlignment="1">
      <alignment vertical="top"/>
    </xf>
    <xf numFmtId="180" fontId="40" fillId="0" borderId="0" xfId="0" applyNumberFormat="1" applyFont="1" applyAlignment="1">
      <alignment vertical="top"/>
    </xf>
    <xf numFmtId="3" fontId="48" fillId="0" borderId="0" xfId="0" applyNumberFormat="1" applyFont="1" applyAlignment="1">
      <alignment vertical="top"/>
    </xf>
    <xf numFmtId="182" fontId="40" fillId="0" borderId="0" xfId="0" applyNumberFormat="1" applyFont="1" applyAlignment="1">
      <alignment vertical="top"/>
    </xf>
    <xf numFmtId="182" fontId="48" fillId="0" borderId="0" xfId="0" applyNumberFormat="1" applyFont="1" applyAlignment="1">
      <alignment vertical="top"/>
    </xf>
    <xf numFmtId="181" fontId="40" fillId="0" borderId="0" xfId="0" applyNumberFormat="1" applyFont="1" applyAlignment="1">
      <alignment vertical="top"/>
    </xf>
    <xf numFmtId="180" fontId="48" fillId="0" borderId="0" xfId="0" applyNumberFormat="1" applyFont="1" applyAlignment="1">
      <alignment vertical="top"/>
    </xf>
    <xf numFmtId="0" fontId="48" fillId="0" borderId="0" xfId="0" applyFont="1" applyAlignment="1">
      <alignment vertical="top"/>
    </xf>
    <xf numFmtId="0" fontId="14" fillId="0" borderId="0" xfId="0" applyFont="1" applyAlignment="1">
      <alignment vertical="center"/>
    </xf>
    <xf numFmtId="0" fontId="5" fillId="0" borderId="0" xfId="0" applyFont="1" applyAlignment="1">
      <alignment vertical="center"/>
    </xf>
    <xf numFmtId="0" fontId="0" fillId="0" borderId="41" xfId="0" applyBorder="1" applyAlignment="1">
      <alignment horizontal="center" vertical="center" shrinkToFit="1"/>
    </xf>
    <xf numFmtId="0" fontId="0" fillId="0" borderId="41" xfId="0" applyBorder="1" applyAlignment="1">
      <alignment horizontal="center" vertical="center"/>
    </xf>
    <xf numFmtId="0" fontId="68" fillId="0" borderId="42" xfId="0" applyFont="1" applyBorder="1" applyAlignment="1">
      <alignment horizontal="center"/>
    </xf>
    <xf numFmtId="0" fontId="68" fillId="0" borderId="42" xfId="0" applyFont="1" applyBorder="1" applyAlignment="1">
      <alignment horizontal="center" wrapText="1"/>
    </xf>
    <xf numFmtId="0" fontId="11" fillId="0" borderId="43" xfId="0" applyFont="1" applyBorder="1" applyAlignment="1">
      <alignment horizontal="justify"/>
    </xf>
    <xf numFmtId="0" fontId="68" fillId="0" borderId="44" xfId="0" applyFont="1" applyBorder="1" applyAlignment="1">
      <alignment horizontal="center"/>
    </xf>
    <xf numFmtId="0" fontId="11" fillId="0" borderId="45" xfId="0" applyFont="1" applyBorder="1" applyAlignment="1">
      <alignment horizontal="right"/>
    </xf>
    <xf numFmtId="0" fontId="11" fillId="2" borderId="17" xfId="0" applyFont="1" applyFill="1" applyBorder="1" applyAlignment="1">
      <alignment horizontal="right"/>
    </xf>
    <xf numFmtId="0" fontId="11" fillId="0" borderId="45" xfId="0" applyFont="1" applyBorder="1" applyAlignment="1">
      <alignment horizontal="right" wrapText="1"/>
    </xf>
    <xf numFmtId="0" fontId="66" fillId="0" borderId="46" xfId="0" applyFont="1" applyBorder="1" applyAlignment="1">
      <alignment horizontal="center" wrapText="1" shrinkToFit="1"/>
    </xf>
    <xf numFmtId="0" fontId="66" fillId="0" borderId="47" xfId="0" applyFont="1" applyBorder="1" applyAlignment="1">
      <alignment horizontal="center" wrapText="1"/>
    </xf>
    <xf numFmtId="0" fontId="69" fillId="0" borderId="44" xfId="0" applyFont="1" applyBorder="1" applyAlignment="1">
      <alignment horizontal="center" wrapText="1"/>
    </xf>
    <xf numFmtId="0" fontId="69" fillId="0" borderId="48" xfId="0" applyFont="1" applyBorder="1" applyAlignment="1">
      <alignment horizontal="center"/>
    </xf>
    <xf numFmtId="0" fontId="69" fillId="0" borderId="42" xfId="0" applyFont="1" applyBorder="1" applyAlignment="1">
      <alignment horizontal="center"/>
    </xf>
    <xf numFmtId="0" fontId="69" fillId="0" borderId="49" xfId="0" applyFont="1" applyBorder="1" applyAlignment="1">
      <alignment horizontal="center"/>
    </xf>
    <xf numFmtId="0" fontId="36" fillId="0" borderId="50" xfId="0" applyFont="1" applyBorder="1" applyAlignment="1">
      <alignment horizontal="justify" wrapText="1"/>
    </xf>
    <xf numFmtId="0" fontId="67" fillId="0" borderId="45" xfId="0" applyFont="1" applyBorder="1" applyAlignment="1">
      <alignment horizontal="justify"/>
    </xf>
    <xf numFmtId="0" fontId="67" fillId="0" borderId="7" xfId="0" applyFont="1" applyBorder="1" applyAlignment="1">
      <alignment horizontal="justify"/>
    </xf>
    <xf numFmtId="0" fontId="36" fillId="0" borderId="7" xfId="0" applyFont="1" applyBorder="1" applyAlignment="1">
      <alignment horizontal="justify"/>
    </xf>
    <xf numFmtId="0" fontId="67" fillId="0" borderId="15" xfId="0" applyFont="1" applyBorder="1" applyAlignment="1">
      <alignment horizontal="justify"/>
    </xf>
    <xf numFmtId="0" fontId="67" fillId="0" borderId="10" xfId="0" applyFont="1" applyBorder="1" applyAlignment="1">
      <alignment horizontal="justify"/>
    </xf>
    <xf numFmtId="0" fontId="12" fillId="0" borderId="0" xfId="0" applyFont="1" applyAlignment="1">
      <alignment horizontal="center" vertical="center" textRotation="255" wrapText="1"/>
    </xf>
    <xf numFmtId="0" fontId="12" fillId="0" borderId="0" xfId="0" applyFont="1" applyAlignment="1">
      <alignment horizontal="center"/>
    </xf>
    <xf numFmtId="0" fontId="11" fillId="0" borderId="0" xfId="0" applyFont="1" applyAlignment="1">
      <alignment vertical="center" wrapText="1"/>
    </xf>
    <xf numFmtId="0" fontId="8" fillId="0" borderId="0" xfId="0" applyFont="1" applyAlignment="1">
      <alignment vertical="center" wrapText="1"/>
    </xf>
    <xf numFmtId="0" fontId="39" fillId="3" borderId="41" xfId="0" applyFont="1" applyFill="1" applyBorder="1" applyAlignment="1">
      <alignment vertical="center" wrapText="1"/>
    </xf>
    <xf numFmtId="0" fontId="1" fillId="4" borderId="0" xfId="0" applyFont="1" applyFill="1"/>
    <xf numFmtId="0" fontId="70" fillId="0" borderId="0" xfId="0" applyFont="1" applyAlignment="1">
      <alignment vertical="top"/>
    </xf>
    <xf numFmtId="0" fontId="65" fillId="0" borderId="0" xfId="0" applyFont="1" applyAlignment="1">
      <alignment vertical="top"/>
    </xf>
    <xf numFmtId="0" fontId="22" fillId="0" borderId="0" xfId="0" applyFont="1" applyAlignment="1">
      <alignment horizontal="right" vertical="top"/>
    </xf>
    <xf numFmtId="0" fontId="71" fillId="0" borderId="0" xfId="0" applyFont="1" applyAlignment="1">
      <alignment vertical="center" wrapText="1"/>
    </xf>
    <xf numFmtId="0" fontId="33" fillId="0" borderId="0" xfId="0" applyFont="1" applyAlignment="1">
      <alignment vertical="center" wrapText="1"/>
    </xf>
    <xf numFmtId="0" fontId="4" fillId="0" borderId="0" xfId="0" applyFont="1" applyAlignment="1">
      <alignment vertical="center" wrapText="1"/>
    </xf>
    <xf numFmtId="0" fontId="0" fillId="0" borderId="0" xfId="0" applyAlignment="1">
      <alignment vertical="center" wrapText="1"/>
    </xf>
    <xf numFmtId="0" fontId="12" fillId="0" borderId="51" xfId="0" applyFont="1" applyBorder="1" applyAlignment="1">
      <alignment horizontal="justify" wrapText="1"/>
    </xf>
    <xf numFmtId="0" fontId="12" fillId="0" borderId="52" xfId="0" applyFont="1" applyBorder="1" applyAlignment="1">
      <alignment horizontal="justify" wrapText="1"/>
    </xf>
    <xf numFmtId="0" fontId="11" fillId="5" borderId="53" xfId="0" applyFont="1" applyFill="1" applyBorder="1" applyAlignment="1" applyProtection="1">
      <alignment horizontal="center"/>
      <protection locked="0"/>
    </xf>
    <xf numFmtId="0" fontId="11" fillId="5" borderId="10" xfId="0" applyFont="1" applyFill="1" applyBorder="1" applyAlignment="1" applyProtection="1">
      <alignment horizontal="center"/>
      <protection locked="0"/>
    </xf>
    <xf numFmtId="0" fontId="11" fillId="3" borderId="54" xfId="0" applyFont="1" applyFill="1" applyBorder="1" applyAlignment="1" applyProtection="1">
      <alignment horizontal="center"/>
      <protection locked="0"/>
    </xf>
    <xf numFmtId="0" fontId="11" fillId="3" borderId="55" xfId="0" applyFont="1" applyFill="1" applyBorder="1" applyAlignment="1" applyProtection="1">
      <alignment horizontal="center"/>
      <protection locked="0"/>
    </xf>
    <xf numFmtId="0" fontId="11" fillId="3" borderId="55" xfId="0" applyFont="1" applyFill="1" applyBorder="1" applyAlignment="1" applyProtection="1">
      <alignment horizontal="right"/>
      <protection locked="0"/>
    </xf>
    <xf numFmtId="0" fontId="4" fillId="5" borderId="56" xfId="0" applyFont="1" applyFill="1" applyBorder="1" applyAlignment="1" applyProtection="1">
      <alignment horizontal="left"/>
      <protection locked="0"/>
    </xf>
    <xf numFmtId="0" fontId="17" fillId="3" borderId="33" xfId="0" applyFont="1" applyFill="1" applyBorder="1" applyAlignment="1" applyProtection="1">
      <alignment horizontal="right"/>
      <protection locked="0"/>
    </xf>
    <xf numFmtId="0" fontId="18" fillId="5" borderId="32" xfId="0" applyFont="1" applyFill="1" applyBorder="1" applyAlignment="1" applyProtection="1">
      <alignment horizontal="left"/>
      <protection locked="0"/>
    </xf>
    <xf numFmtId="0" fontId="17" fillId="3" borderId="55" xfId="0" applyFont="1" applyFill="1" applyBorder="1" applyAlignment="1" applyProtection="1">
      <alignment horizontal="right"/>
      <protection locked="0"/>
    </xf>
    <xf numFmtId="0" fontId="18" fillId="5" borderId="56" xfId="0" applyFont="1" applyFill="1" applyBorder="1" applyAlignment="1" applyProtection="1">
      <alignment horizontal="left"/>
      <protection locked="0"/>
    </xf>
    <xf numFmtId="0" fontId="11" fillId="5" borderId="57" xfId="0" applyFont="1" applyFill="1" applyBorder="1" applyAlignment="1" applyProtection="1">
      <alignment horizontal="center"/>
      <protection locked="0"/>
    </xf>
    <xf numFmtId="0" fontId="11" fillId="5" borderId="49" xfId="0" applyFont="1" applyFill="1" applyBorder="1" applyAlignment="1" applyProtection="1">
      <alignment horizontal="center"/>
      <protection locked="0"/>
    </xf>
    <xf numFmtId="0" fontId="17" fillId="0" borderId="58" xfId="0" applyFont="1" applyBorder="1" applyAlignment="1" applyProtection="1">
      <alignment horizontal="right"/>
      <protection locked="0"/>
    </xf>
    <xf numFmtId="0" fontId="18" fillId="0" borderId="32" xfId="0" applyFont="1" applyBorder="1" applyAlignment="1" applyProtection="1">
      <alignment horizontal="left"/>
      <protection locked="0"/>
    </xf>
    <xf numFmtId="0" fontId="17" fillId="0" borderId="10" xfId="0" applyFont="1" applyBorder="1" applyAlignment="1" applyProtection="1">
      <alignment horizontal="right"/>
      <protection locked="0"/>
    </xf>
    <xf numFmtId="0" fontId="18" fillId="0" borderId="56" xfId="0" applyFont="1" applyBorder="1" applyAlignment="1" applyProtection="1">
      <alignment horizontal="left"/>
      <protection locked="0"/>
    </xf>
    <xf numFmtId="0" fontId="11" fillId="5" borderId="43" xfId="0" applyFont="1" applyFill="1" applyBorder="1" applyAlignment="1" applyProtection="1">
      <alignment horizontal="justify" wrapText="1"/>
      <protection locked="0"/>
    </xf>
    <xf numFmtId="0" fontId="11" fillId="5" borderId="44" xfId="0" applyFont="1" applyFill="1" applyBorder="1" applyAlignment="1" applyProtection="1">
      <alignment horizontal="center" wrapText="1"/>
      <protection locked="0"/>
    </xf>
    <xf numFmtId="0" fontId="11" fillId="5" borderId="8" xfId="0" applyFont="1" applyFill="1" applyBorder="1" applyAlignment="1" applyProtection="1">
      <alignment horizontal="justify" wrapText="1"/>
      <protection locked="0"/>
    </xf>
    <xf numFmtId="0" fontId="11" fillId="5" borderId="49" xfId="0" applyFont="1" applyFill="1" applyBorder="1" applyAlignment="1" applyProtection="1">
      <alignment horizontal="center" wrapText="1"/>
      <protection locked="0"/>
    </xf>
    <xf numFmtId="0" fontId="11" fillId="5" borderId="8" xfId="0" applyFont="1" applyFill="1" applyBorder="1" applyAlignment="1" applyProtection="1">
      <alignment horizontal="justify"/>
      <protection locked="0"/>
    </xf>
    <xf numFmtId="0" fontId="39" fillId="3" borderId="41" xfId="0" applyFont="1" applyFill="1" applyBorder="1" applyAlignment="1">
      <alignment vertical="top" wrapText="1"/>
    </xf>
    <xf numFmtId="0" fontId="11" fillId="3" borderId="59" xfId="0" applyFont="1" applyFill="1" applyBorder="1" applyAlignment="1" applyProtection="1">
      <alignment horizontal="right" vertical="center" wrapText="1"/>
      <protection locked="0"/>
    </xf>
    <xf numFmtId="0" fontId="4" fillId="5" borderId="60" xfId="0" applyFont="1" applyFill="1" applyBorder="1" applyAlignment="1" applyProtection="1">
      <alignment horizontal="left"/>
      <protection locked="0"/>
    </xf>
    <xf numFmtId="0" fontId="11" fillId="2" borderId="61" xfId="0" applyFont="1" applyFill="1" applyBorder="1" applyAlignment="1">
      <alignment horizontal="center"/>
    </xf>
    <xf numFmtId="0" fontId="11" fillId="2" borderId="62" xfId="0" applyFont="1" applyFill="1" applyBorder="1" applyAlignment="1">
      <alignment horizontal="center" vertical="center" wrapText="1"/>
    </xf>
    <xf numFmtId="0" fontId="11" fillId="2" borderId="49" xfId="0" applyFont="1" applyFill="1" applyBorder="1" applyAlignment="1">
      <alignment horizontal="center" vertical="center" wrapText="1"/>
    </xf>
    <xf numFmtId="0" fontId="11" fillId="3" borderId="35" xfId="0" applyFont="1" applyFill="1" applyBorder="1" applyProtection="1">
      <protection locked="0"/>
    </xf>
    <xf numFmtId="0" fontId="11" fillId="3" borderId="33" xfId="0" applyFont="1" applyFill="1" applyBorder="1" applyAlignment="1" applyProtection="1">
      <alignment horizontal="right" wrapText="1"/>
      <protection locked="0"/>
    </xf>
    <xf numFmtId="0" fontId="4" fillId="5" borderId="32" xfId="0" applyFont="1" applyFill="1" applyBorder="1" applyAlignment="1" applyProtection="1">
      <alignment horizontal="left"/>
      <protection locked="0"/>
    </xf>
    <xf numFmtId="176" fontId="11" fillId="3" borderId="33" xfId="0" applyNumberFormat="1" applyFont="1" applyFill="1" applyBorder="1" applyAlignment="1" applyProtection="1">
      <alignment horizontal="center"/>
      <protection locked="0"/>
    </xf>
    <xf numFmtId="0" fontId="0" fillId="5" borderId="32" xfId="0" applyFill="1" applyBorder="1" applyProtection="1">
      <protection locked="0"/>
    </xf>
    <xf numFmtId="176" fontId="11" fillId="3" borderId="55" xfId="0" applyNumberFormat="1" applyFont="1" applyFill="1" applyBorder="1" applyAlignment="1" applyProtection="1">
      <alignment horizontal="center"/>
      <protection locked="0"/>
    </xf>
    <xf numFmtId="176" fontId="11" fillId="5" borderId="56" xfId="0" applyNumberFormat="1" applyFont="1" applyFill="1" applyBorder="1" applyAlignment="1" applyProtection="1">
      <alignment horizontal="center"/>
      <protection locked="0"/>
    </xf>
    <xf numFmtId="0" fontId="76" fillId="0" borderId="0" xfId="0" applyFont="1" applyAlignment="1">
      <alignment vertical="top"/>
    </xf>
    <xf numFmtId="0" fontId="11" fillId="2" borderId="9" xfId="0" applyFont="1" applyFill="1" applyBorder="1" applyAlignment="1">
      <alignment horizontal="right"/>
    </xf>
    <xf numFmtId="0" fontId="69" fillId="0" borderId="35" xfId="0" applyFont="1" applyBorder="1" applyAlignment="1">
      <alignment horizontal="center" wrapText="1"/>
    </xf>
    <xf numFmtId="0" fontId="68" fillId="0" borderId="57" xfId="0" applyFont="1" applyBorder="1" applyAlignment="1">
      <alignment horizontal="center"/>
    </xf>
    <xf numFmtId="0" fontId="68" fillId="0" borderId="49" xfId="0" applyFont="1" applyBorder="1" applyAlignment="1">
      <alignment horizontal="center"/>
    </xf>
    <xf numFmtId="180" fontId="39" fillId="0" borderId="41" xfId="0" applyNumberFormat="1" applyFont="1" applyBorder="1" applyAlignment="1">
      <alignment horizontal="center" vertical="top"/>
    </xf>
    <xf numFmtId="0" fontId="38" fillId="0" borderId="41" xfId="0" applyFont="1" applyBorder="1" applyAlignment="1">
      <alignment vertical="center" wrapText="1"/>
    </xf>
    <xf numFmtId="0" fontId="26" fillId="0" borderId="0" xfId="0" applyFont="1" applyProtection="1">
      <protection locked="0"/>
    </xf>
    <xf numFmtId="0" fontId="1" fillId="0" borderId="0" xfId="0" applyFont="1" applyProtection="1">
      <protection locked="0"/>
    </xf>
    <xf numFmtId="0" fontId="26" fillId="0" borderId="0" xfId="0" applyFont="1" applyAlignment="1" applyProtection="1">
      <alignment horizontal="left"/>
      <protection locked="0"/>
    </xf>
    <xf numFmtId="0" fontId="27" fillId="0" borderId="0" xfId="0" applyFont="1" applyProtection="1">
      <protection locked="0"/>
    </xf>
    <xf numFmtId="0" fontId="29" fillId="0" borderId="0" xfId="0" applyFont="1" applyAlignment="1" applyProtection="1">
      <alignment horizontal="left"/>
      <protection locked="0"/>
    </xf>
    <xf numFmtId="0" fontId="25" fillId="0" borderId="0" xfId="0" applyFont="1" applyProtection="1">
      <protection locked="0"/>
    </xf>
    <xf numFmtId="0" fontId="0" fillId="5" borderId="63" xfId="0" applyFill="1" applyBorder="1" applyProtection="1">
      <protection locked="0"/>
    </xf>
    <xf numFmtId="0" fontId="25" fillId="0" borderId="0" xfId="0" applyFont="1" applyAlignment="1" applyProtection="1">
      <alignment horizontal="justify" vertical="center"/>
      <protection locked="0"/>
    </xf>
    <xf numFmtId="0" fontId="25" fillId="0" borderId="0" xfId="0" applyFont="1" applyAlignment="1" applyProtection="1">
      <alignment vertical="center"/>
      <protection locked="0"/>
    </xf>
    <xf numFmtId="0" fontId="26" fillId="0" borderId="64" xfId="0" applyFont="1" applyBorder="1" applyAlignment="1" applyProtection="1">
      <alignment horizontal="right"/>
      <protection locked="0"/>
    </xf>
    <xf numFmtId="0" fontId="26" fillId="0" borderId="65" xfId="0" applyFont="1" applyBorder="1" applyAlignment="1" applyProtection="1">
      <alignment horizontal="right"/>
      <protection locked="0"/>
    </xf>
    <xf numFmtId="0" fontId="26" fillId="0" borderId="66" xfId="0" applyFont="1" applyBorder="1" applyAlignment="1" applyProtection="1">
      <alignment horizontal="right"/>
      <protection locked="0"/>
    </xf>
    <xf numFmtId="10" fontId="26" fillId="0" borderId="67" xfId="0" applyNumberFormat="1" applyFont="1" applyBorder="1" applyAlignment="1" applyProtection="1">
      <alignment horizontal="right"/>
      <protection locked="0"/>
    </xf>
    <xf numFmtId="0" fontId="26" fillId="0" borderId="67" xfId="0" applyFont="1" applyBorder="1" applyAlignment="1" applyProtection="1">
      <alignment horizontal="right"/>
      <protection locked="0"/>
    </xf>
    <xf numFmtId="0" fontId="26" fillId="0" borderId="68" xfId="0" applyFont="1" applyBorder="1" applyAlignment="1" applyProtection="1">
      <alignment horizontal="right"/>
      <protection locked="0"/>
    </xf>
    <xf numFmtId="0" fontId="26" fillId="0" borderId="46" xfId="0" applyFont="1" applyBorder="1" applyAlignment="1" applyProtection="1">
      <alignment horizontal="justify"/>
      <protection locked="0"/>
    </xf>
    <xf numFmtId="0" fontId="26" fillId="0" borderId="69" xfId="0" applyFont="1" applyBorder="1" applyAlignment="1" applyProtection="1">
      <alignment horizontal="justify"/>
      <protection locked="0"/>
    </xf>
    <xf numFmtId="0" fontId="26" fillId="0" borderId="70" xfId="0" applyFont="1" applyBorder="1" applyAlignment="1" applyProtection="1">
      <alignment horizontal="justify"/>
      <protection locked="0"/>
    </xf>
    <xf numFmtId="0" fontId="26" fillId="0" borderId="71" xfId="0" applyFont="1" applyBorder="1" applyAlignment="1" applyProtection="1">
      <alignment horizontal="right"/>
      <protection locked="0"/>
    </xf>
    <xf numFmtId="0" fontId="26" fillId="0" borderId="72" xfId="0" applyFont="1" applyBorder="1" applyAlignment="1" applyProtection="1">
      <alignment horizontal="right"/>
      <protection locked="0"/>
    </xf>
    <xf numFmtId="0" fontId="26" fillId="0" borderId="19" xfId="0" applyFont="1" applyBorder="1" applyAlignment="1" applyProtection="1">
      <alignment horizontal="right"/>
      <protection locked="0"/>
    </xf>
    <xf numFmtId="0" fontId="0" fillId="0" borderId="47" xfId="0" applyBorder="1" applyAlignment="1" applyProtection="1">
      <alignment horizontal="left" vertical="top" wrapText="1"/>
      <protection locked="0"/>
    </xf>
    <xf numFmtId="0" fontId="0" fillId="0" borderId="73" xfId="0" applyBorder="1" applyAlignment="1" applyProtection="1">
      <alignment horizontal="left" vertical="top" wrapText="1"/>
      <protection locked="0"/>
    </xf>
    <xf numFmtId="0" fontId="0" fillId="0" borderId="74" xfId="0" applyBorder="1" applyAlignment="1" applyProtection="1">
      <alignment horizontal="left" vertical="top" wrapText="1"/>
      <protection locked="0"/>
    </xf>
    <xf numFmtId="0" fontId="48" fillId="0" borderId="41" xfId="0" applyFont="1" applyBorder="1" applyAlignment="1" applyProtection="1">
      <alignment horizontal="center" vertical="center"/>
      <protection locked="0"/>
    </xf>
    <xf numFmtId="3" fontId="49" fillId="0" borderId="41" xfId="0" applyNumberFormat="1" applyFont="1" applyBorder="1" applyAlignment="1" applyProtection="1">
      <alignment vertical="top"/>
      <protection locked="0"/>
    </xf>
    <xf numFmtId="3" fontId="40" fillId="0" borderId="41" xfId="0" applyNumberFormat="1" applyFont="1" applyBorder="1" applyAlignment="1" applyProtection="1">
      <alignment vertical="top"/>
      <protection locked="0"/>
    </xf>
    <xf numFmtId="182" fontId="11" fillId="3" borderId="17" xfId="0" applyNumberFormat="1" applyFont="1" applyFill="1" applyBorder="1" applyAlignment="1" applyProtection="1">
      <alignment horizontal="right"/>
      <protection locked="0"/>
    </xf>
    <xf numFmtId="182" fontId="11" fillId="3" borderId="6" xfId="0" applyNumberFormat="1" applyFont="1" applyFill="1" applyBorder="1" applyAlignment="1" applyProtection="1">
      <alignment horizontal="right"/>
      <protection locked="0"/>
    </xf>
    <xf numFmtId="182" fontId="11" fillId="3" borderId="9" xfId="0" applyNumberFormat="1" applyFont="1" applyFill="1" applyBorder="1" applyAlignment="1" applyProtection="1">
      <alignment horizontal="right"/>
      <protection locked="0"/>
    </xf>
    <xf numFmtId="182" fontId="11" fillId="3" borderId="14" xfId="0" applyNumberFormat="1" applyFont="1" applyFill="1" applyBorder="1" applyAlignment="1" applyProtection="1">
      <alignment horizontal="right"/>
      <protection locked="0"/>
    </xf>
    <xf numFmtId="182" fontId="11" fillId="6" borderId="75" xfId="0" applyNumberFormat="1" applyFont="1" applyFill="1" applyBorder="1" applyAlignment="1">
      <alignment horizontal="right"/>
    </xf>
    <xf numFmtId="182" fontId="11" fillId="6" borderId="1" xfId="0" applyNumberFormat="1" applyFont="1" applyFill="1" applyBorder="1" applyAlignment="1">
      <alignment horizontal="right"/>
    </xf>
    <xf numFmtId="177" fontId="11" fillId="0" borderId="50" xfId="0" applyNumberFormat="1" applyFont="1" applyBorder="1" applyAlignment="1">
      <alignment horizontal="right"/>
    </xf>
    <xf numFmtId="177" fontId="11" fillId="0" borderId="30" xfId="0" applyNumberFormat="1" applyFont="1" applyBorder="1" applyAlignment="1">
      <alignment horizontal="right"/>
    </xf>
    <xf numFmtId="177" fontId="11" fillId="0" borderId="56" xfId="0" applyNumberFormat="1" applyFont="1" applyBorder="1" applyAlignment="1">
      <alignment horizontal="right"/>
    </xf>
    <xf numFmtId="177" fontId="11" fillId="0" borderId="76" xfId="0" applyNumberFormat="1" applyFont="1" applyBorder="1" applyAlignment="1">
      <alignment horizontal="right"/>
    </xf>
    <xf numFmtId="177" fontId="11" fillId="0" borderId="77" xfId="0" applyNumberFormat="1" applyFont="1" applyBorder="1" applyAlignment="1">
      <alignment horizontal="right"/>
    </xf>
    <xf numFmtId="177" fontId="11" fillId="0" borderId="2" xfId="0" applyNumberFormat="1" applyFont="1" applyBorder="1" applyAlignment="1">
      <alignment horizontal="right"/>
    </xf>
    <xf numFmtId="183" fontId="11" fillId="0" borderId="78" xfId="0" applyNumberFormat="1" applyFont="1" applyBorder="1"/>
    <xf numFmtId="183" fontId="11" fillId="0" borderId="79" xfId="0" applyNumberFormat="1" applyFont="1" applyBorder="1"/>
    <xf numFmtId="183" fontId="11" fillId="0" borderId="34" xfId="0" applyNumberFormat="1" applyFont="1" applyBorder="1"/>
    <xf numFmtId="183" fontId="11" fillId="0" borderId="80" xfId="0" applyNumberFormat="1" applyFont="1" applyBorder="1"/>
    <xf numFmtId="183" fontId="11" fillId="0" borderId="5" xfId="0" applyNumberFormat="1" applyFont="1" applyBorder="1"/>
    <xf numFmtId="183" fontId="11" fillId="0" borderId="81" xfId="0" applyNumberFormat="1" applyFont="1" applyBorder="1"/>
    <xf numFmtId="183" fontId="11" fillId="0" borderId="82" xfId="0" applyNumberFormat="1" applyFont="1" applyBorder="1"/>
    <xf numFmtId="183" fontId="11" fillId="0" borderId="83" xfId="0" applyNumberFormat="1" applyFont="1" applyBorder="1"/>
    <xf numFmtId="183" fontId="11" fillId="0" borderId="84" xfId="0" applyNumberFormat="1" applyFont="1" applyBorder="1"/>
    <xf numFmtId="183" fontId="11" fillId="0" borderId="85" xfId="0" applyNumberFormat="1" applyFont="1" applyBorder="1"/>
    <xf numFmtId="183" fontId="11" fillId="0" borderId="31" xfId="0" applyNumberFormat="1" applyFont="1" applyBorder="1"/>
    <xf numFmtId="183" fontId="11" fillId="0" borderId="86" xfId="0" applyNumberFormat="1" applyFont="1" applyBorder="1"/>
    <xf numFmtId="183" fontId="11" fillId="0" borderId="87" xfId="0" applyNumberFormat="1" applyFont="1" applyBorder="1"/>
    <xf numFmtId="183" fontId="11" fillId="0" borderId="88" xfId="0" applyNumberFormat="1" applyFont="1" applyBorder="1"/>
    <xf numFmtId="183" fontId="11" fillId="0" borderId="89" xfId="0" applyNumberFormat="1" applyFont="1" applyBorder="1"/>
    <xf numFmtId="183" fontId="11" fillId="0" borderId="8" xfId="0" applyNumberFormat="1" applyFont="1" applyBorder="1"/>
    <xf numFmtId="183" fontId="11" fillId="0" borderId="90" xfId="0" applyNumberFormat="1" applyFont="1" applyBorder="1"/>
    <xf numFmtId="183" fontId="11" fillId="0" borderId="91" xfId="0" applyNumberFormat="1" applyFont="1" applyBorder="1"/>
    <xf numFmtId="183" fontId="11" fillId="3" borderId="92" xfId="0" applyNumberFormat="1" applyFont="1" applyFill="1" applyBorder="1" applyProtection="1">
      <protection locked="0"/>
    </xf>
    <xf numFmtId="183" fontId="11" fillId="3" borderId="80" xfId="0" applyNumberFormat="1" applyFont="1" applyFill="1" applyBorder="1" applyProtection="1">
      <protection locked="0"/>
    </xf>
    <xf numFmtId="183" fontId="11" fillId="0" borderId="93" xfId="0" applyNumberFormat="1" applyFont="1" applyBorder="1"/>
    <xf numFmtId="183" fontId="11" fillId="0" borderId="94" xfId="0" applyNumberFormat="1" applyFont="1" applyBorder="1"/>
    <xf numFmtId="183" fontId="11" fillId="0" borderId="95" xfId="0" applyNumberFormat="1" applyFont="1" applyBorder="1"/>
    <xf numFmtId="183" fontId="11" fillId="0" borderId="96" xfId="0" applyNumberFormat="1" applyFont="1" applyBorder="1"/>
    <xf numFmtId="183" fontId="11" fillId="3" borderId="97" xfId="0" applyNumberFormat="1" applyFont="1" applyFill="1" applyBorder="1" applyProtection="1">
      <protection locked="0"/>
    </xf>
    <xf numFmtId="183" fontId="11" fillId="0" borderId="98" xfId="0" applyNumberFormat="1" applyFont="1" applyBorder="1"/>
    <xf numFmtId="182" fontId="0" fillId="0" borderId="41" xfId="0" applyNumberFormat="1" applyBorder="1" applyAlignment="1">
      <alignment vertical="center"/>
    </xf>
    <xf numFmtId="183" fontId="40" fillId="0" borderId="41" xfId="0" applyNumberFormat="1" applyFont="1" applyBorder="1" applyAlignment="1">
      <alignment vertical="top"/>
    </xf>
    <xf numFmtId="183" fontId="48" fillId="0" borderId="41" xfId="0" applyNumberFormat="1" applyFont="1" applyBorder="1" applyAlignment="1">
      <alignment vertical="top"/>
    </xf>
    <xf numFmtId="183" fontId="42" fillId="0" borderId="41" xfId="0" applyNumberFormat="1" applyFont="1" applyBorder="1" applyAlignment="1">
      <alignment vertical="top"/>
    </xf>
    <xf numFmtId="182" fontId="48" fillId="0" borderId="41" xfId="0" applyNumberFormat="1" applyFont="1" applyBorder="1" applyAlignment="1">
      <alignment vertical="top"/>
    </xf>
    <xf numFmtId="182" fontId="40" fillId="0" borderId="41" xfId="0" applyNumberFormat="1" applyFont="1" applyBorder="1" applyAlignment="1">
      <alignment vertical="top"/>
    </xf>
    <xf numFmtId="182" fontId="0" fillId="3" borderId="41" xfId="0" applyNumberFormat="1" applyFill="1" applyBorder="1" applyAlignment="1">
      <alignment vertical="center"/>
    </xf>
    <xf numFmtId="182" fontId="1" fillId="3" borderId="41" xfId="0" applyNumberFormat="1" applyFont="1" applyFill="1" applyBorder="1" applyAlignment="1">
      <alignment vertical="center"/>
    </xf>
    <xf numFmtId="182" fontId="1" fillId="7" borderId="41" xfId="0" applyNumberFormat="1" applyFont="1" applyFill="1" applyBorder="1" applyAlignment="1">
      <alignment vertical="center"/>
    </xf>
    <xf numFmtId="182" fontId="1" fillId="8" borderId="41" xfId="0" applyNumberFormat="1" applyFont="1" applyFill="1" applyBorder="1" applyAlignment="1">
      <alignment vertical="center"/>
    </xf>
    <xf numFmtId="182" fontId="0" fillId="9" borderId="41" xfId="0" applyNumberFormat="1" applyFill="1" applyBorder="1" applyAlignment="1">
      <alignment vertical="center"/>
    </xf>
    <xf numFmtId="182" fontId="0" fillId="5" borderId="41" xfId="0" applyNumberFormat="1" applyFill="1" applyBorder="1" applyAlignment="1">
      <alignment vertical="center"/>
    </xf>
    <xf numFmtId="182" fontId="0" fillId="10" borderId="41" xfId="0" applyNumberFormat="1" applyFill="1" applyBorder="1" applyAlignment="1">
      <alignment vertical="center"/>
    </xf>
    <xf numFmtId="0" fontId="11" fillId="3" borderId="10" xfId="0" applyFont="1" applyFill="1" applyBorder="1" applyAlignment="1" applyProtection="1">
      <alignment horizontal="right"/>
      <protection locked="0"/>
    </xf>
    <xf numFmtId="0" fontId="11" fillId="5" borderId="10" xfId="0" applyFont="1" applyFill="1" applyBorder="1" applyAlignment="1" applyProtection="1">
      <alignment horizontal="justify"/>
      <protection locked="0"/>
    </xf>
    <xf numFmtId="0" fontId="11" fillId="2" borderId="99" xfId="0" applyFont="1" applyFill="1" applyBorder="1" applyAlignment="1">
      <alignment horizontal="right"/>
    </xf>
    <xf numFmtId="178" fontId="11" fillId="2" borderId="60" xfId="0" applyNumberFormat="1" applyFont="1" applyFill="1" applyBorder="1" applyAlignment="1">
      <alignment horizontal="right"/>
    </xf>
    <xf numFmtId="0" fontId="3" fillId="0" borderId="100" xfId="0" applyFont="1" applyBorder="1" applyAlignment="1">
      <alignment horizontal="center" vertical="center" wrapText="1"/>
    </xf>
    <xf numFmtId="0" fontId="38" fillId="0" borderId="101" xfId="0" applyFont="1" applyBorder="1" applyAlignment="1">
      <alignment horizontal="center" vertical="center" wrapText="1"/>
    </xf>
    <xf numFmtId="0" fontId="80" fillId="0" borderId="0" xfId="0" applyFont="1" applyAlignment="1">
      <alignment vertical="center"/>
    </xf>
    <xf numFmtId="0" fontId="25" fillId="0" borderId="0" xfId="0" applyFont="1" applyAlignment="1">
      <alignment vertical="center"/>
    </xf>
    <xf numFmtId="0" fontId="0" fillId="0" borderId="0" xfId="0" applyAlignment="1">
      <alignment horizontal="left" vertical="center"/>
    </xf>
    <xf numFmtId="0" fontId="21" fillId="0" borderId="0" xfId="0" applyFont="1" applyAlignment="1">
      <alignment horizontal="left" vertical="center"/>
    </xf>
    <xf numFmtId="0" fontId="0" fillId="11" borderId="0" xfId="0" applyFill="1" applyAlignment="1">
      <alignment vertical="center"/>
    </xf>
    <xf numFmtId="0" fontId="0" fillId="12" borderId="0" xfId="0" applyFill="1" applyAlignment="1">
      <alignment vertical="center"/>
    </xf>
    <xf numFmtId="0" fontId="0" fillId="0" borderId="0" xfId="0" applyAlignment="1">
      <alignment horizontal="right" vertical="center"/>
    </xf>
    <xf numFmtId="0" fontId="21" fillId="0" borderId="0" xfId="0" applyFont="1" applyAlignment="1">
      <alignment vertical="center"/>
    </xf>
    <xf numFmtId="0" fontId="0" fillId="11" borderId="0" xfId="0" applyFill="1" applyAlignment="1">
      <alignment horizontal="right" vertical="center"/>
    </xf>
    <xf numFmtId="0" fontId="0" fillId="11" borderId="0" xfId="0" applyFill="1" applyAlignment="1">
      <alignment horizontal="center" vertical="center"/>
    </xf>
    <xf numFmtId="0" fontId="21" fillId="0" borderId="0" xfId="0" applyFont="1" applyAlignment="1">
      <alignment horizontal="right" vertical="center"/>
    </xf>
    <xf numFmtId="0" fontId="0" fillId="12" borderId="0" xfId="0" applyFill="1" applyAlignment="1">
      <alignment horizontal="right" vertical="center"/>
    </xf>
    <xf numFmtId="49" fontId="25" fillId="0" borderId="0" xfId="0" applyNumberFormat="1" applyFont="1" applyAlignment="1">
      <alignment horizontal="right" vertical="center"/>
    </xf>
    <xf numFmtId="49" fontId="80" fillId="0" borderId="0" xfId="0" applyNumberFormat="1" applyFont="1" applyAlignment="1">
      <alignment horizontal="right" vertical="center"/>
    </xf>
    <xf numFmtId="0" fontId="0" fillId="0" borderId="0" xfId="0" applyProtection="1">
      <protection locked="0"/>
    </xf>
    <xf numFmtId="0" fontId="82" fillId="0" borderId="0" xfId="0" applyFont="1" applyAlignment="1">
      <alignment vertical="top"/>
    </xf>
    <xf numFmtId="182" fontId="3" fillId="3" borderId="102" xfId="0" applyNumberFormat="1" applyFont="1" applyFill="1" applyBorder="1" applyAlignment="1" applyProtection="1">
      <alignment vertical="center" wrapText="1"/>
      <protection locked="0"/>
    </xf>
    <xf numFmtId="182" fontId="3" fillId="3" borderId="103" xfId="0" applyNumberFormat="1" applyFont="1" applyFill="1" applyBorder="1" applyAlignment="1" applyProtection="1">
      <alignment vertical="center" wrapText="1"/>
      <protection locked="0"/>
    </xf>
    <xf numFmtId="182" fontId="3" fillId="3" borderId="104" xfId="0" applyNumberFormat="1" applyFont="1" applyFill="1" applyBorder="1" applyAlignment="1" applyProtection="1">
      <alignment vertical="center" wrapText="1"/>
      <protection locked="0"/>
    </xf>
    <xf numFmtId="182" fontId="3" fillId="3" borderId="105" xfId="0" applyNumberFormat="1" applyFont="1" applyFill="1" applyBorder="1" applyAlignment="1" applyProtection="1">
      <alignment vertical="center" wrapText="1"/>
      <protection locked="0"/>
    </xf>
    <xf numFmtId="182" fontId="3" fillId="3" borderId="106" xfId="0" applyNumberFormat="1" applyFont="1" applyFill="1" applyBorder="1" applyAlignment="1" applyProtection="1">
      <alignment vertical="center" wrapText="1"/>
      <protection locked="0"/>
    </xf>
    <xf numFmtId="182" fontId="3" fillId="0" borderId="107" xfId="0" applyNumberFormat="1" applyFont="1" applyBorder="1" applyAlignment="1" applyProtection="1">
      <alignment vertical="center" wrapText="1"/>
      <protection locked="0"/>
    </xf>
    <xf numFmtId="182" fontId="3" fillId="3" borderId="108" xfId="0" applyNumberFormat="1" applyFont="1" applyFill="1" applyBorder="1" applyAlignment="1" applyProtection="1">
      <alignment vertical="center" wrapText="1"/>
      <protection locked="0"/>
    </xf>
    <xf numFmtId="182" fontId="0" fillId="3" borderId="109" xfId="0" applyNumberFormat="1" applyFill="1" applyBorder="1" applyAlignment="1" applyProtection="1">
      <alignment vertical="center"/>
      <protection locked="0"/>
    </xf>
    <xf numFmtId="182" fontId="0" fillId="3" borderId="110" xfId="0" applyNumberFormat="1" applyFill="1" applyBorder="1" applyAlignment="1" applyProtection="1">
      <alignment vertical="center"/>
      <protection locked="0"/>
    </xf>
    <xf numFmtId="182" fontId="3" fillId="6" borderId="21" xfId="0" applyNumberFormat="1" applyFont="1" applyFill="1" applyBorder="1" applyAlignment="1" applyProtection="1">
      <alignment vertical="center" wrapText="1"/>
      <protection locked="0"/>
    </xf>
    <xf numFmtId="0" fontId="3" fillId="0" borderId="54" xfId="0" applyFont="1" applyBorder="1"/>
    <xf numFmtId="0" fontId="3" fillId="0" borderId="29" xfId="0" applyFont="1" applyBorder="1"/>
    <xf numFmtId="0" fontId="38" fillId="0" borderId="55" xfId="0" applyFont="1" applyBorder="1" applyAlignment="1">
      <alignment horizontal="left"/>
    </xf>
    <xf numFmtId="0" fontId="3" fillId="0" borderId="111" xfId="0" applyFont="1" applyBorder="1" applyAlignment="1">
      <alignment vertical="center" textRotation="255" wrapText="1"/>
    </xf>
    <xf numFmtId="0" fontId="3" fillId="0" borderId="36" xfId="0" applyFont="1" applyBorder="1" applyAlignment="1">
      <alignment vertical="top" wrapText="1"/>
    </xf>
    <xf numFmtId="0" fontId="3" fillId="0" borderId="67" xfId="0" applyFont="1" applyBorder="1" applyAlignment="1">
      <alignment vertical="center" textRotation="255"/>
    </xf>
    <xf numFmtId="0" fontId="3" fillId="0" borderId="112" xfId="0" applyFont="1" applyBorder="1" applyAlignment="1">
      <alignment vertical="center" wrapText="1"/>
    </xf>
    <xf numFmtId="0" fontId="3" fillId="0" borderId="65" xfId="0" applyFont="1" applyBorder="1" applyAlignment="1">
      <alignment vertical="center" textRotation="255"/>
    </xf>
    <xf numFmtId="0" fontId="3" fillId="0" borderId="63" xfId="0" applyFont="1" applyBorder="1" applyAlignment="1">
      <alignment vertical="center" wrapText="1"/>
    </xf>
    <xf numFmtId="0" fontId="35" fillId="0" borderId="0" xfId="0" applyFont="1"/>
    <xf numFmtId="182" fontId="11" fillId="6" borderId="113" xfId="0" applyNumberFormat="1" applyFont="1" applyFill="1" applyBorder="1" applyProtection="1">
      <protection locked="0"/>
    </xf>
    <xf numFmtId="0" fontId="84" fillId="0" borderId="112" xfId="0" applyFont="1" applyBorder="1" applyAlignment="1">
      <alignment vertical="center" wrapText="1" shrinkToFit="1"/>
    </xf>
    <xf numFmtId="0" fontId="0" fillId="0" borderId="0" xfId="0" applyAlignment="1">
      <alignment shrinkToFit="1"/>
    </xf>
    <xf numFmtId="0" fontId="12" fillId="0" borderId="0" xfId="0" applyFont="1" applyAlignment="1">
      <alignment horizontal="left" vertical="center" textRotation="255"/>
    </xf>
    <xf numFmtId="184" fontId="3" fillId="0" borderId="0" xfId="0" applyNumberFormat="1" applyFont="1"/>
    <xf numFmtId="0" fontId="85" fillId="0" borderId="0" xfId="0" applyFont="1" applyAlignment="1">
      <alignment vertical="center"/>
    </xf>
    <xf numFmtId="0" fontId="8" fillId="0" borderId="0" xfId="0" applyFont="1" applyAlignment="1">
      <alignment horizontal="left"/>
    </xf>
    <xf numFmtId="0" fontId="5" fillId="0" borderId="0" xfId="0" applyFont="1"/>
    <xf numFmtId="0" fontId="4" fillId="0" borderId="13" xfId="0" applyFont="1" applyBorder="1" applyAlignment="1">
      <alignment horizontal="justify"/>
    </xf>
    <xf numFmtId="0" fontId="24" fillId="0" borderId="0" xfId="0" applyFont="1" applyAlignment="1">
      <alignment vertical="center"/>
    </xf>
    <xf numFmtId="0" fontId="5" fillId="0" borderId="0" xfId="0" applyFont="1" applyAlignment="1">
      <alignment horizontal="left" vertical="center"/>
    </xf>
    <xf numFmtId="0" fontId="87" fillId="0" borderId="1" xfId="0" applyFont="1" applyBorder="1" applyAlignment="1">
      <alignment horizontal="center" wrapText="1"/>
    </xf>
    <xf numFmtId="49" fontId="11" fillId="0" borderId="7" xfId="0" applyNumberFormat="1" applyFont="1" applyBorder="1" applyAlignment="1">
      <alignment horizontal="right"/>
    </xf>
    <xf numFmtId="0" fontId="3" fillId="0" borderId="0" xfId="0" applyFont="1" applyAlignment="1">
      <alignment horizontal="justify"/>
    </xf>
    <xf numFmtId="0" fontId="20" fillId="0" borderId="0" xfId="0" applyFont="1"/>
    <xf numFmtId="0" fontId="3" fillId="0" borderId="0" xfId="0" applyFont="1" applyAlignment="1">
      <alignment vertical="top"/>
    </xf>
    <xf numFmtId="0" fontId="26" fillId="0" borderId="112" xfId="0" applyFont="1" applyBorder="1" applyProtection="1">
      <protection locked="0"/>
    </xf>
    <xf numFmtId="0" fontId="26" fillId="0" borderId="40" xfId="0" applyFont="1" applyBorder="1" applyAlignment="1" applyProtection="1">
      <alignment horizontal="left" vertical="top" wrapText="1"/>
      <protection locked="0"/>
    </xf>
    <xf numFmtId="0" fontId="0" fillId="0" borderId="115" xfId="0" applyBorder="1" applyAlignment="1" applyProtection="1">
      <alignment horizontal="left" vertical="top" wrapText="1"/>
      <protection locked="0"/>
    </xf>
    <xf numFmtId="0" fontId="0" fillId="0" borderId="116" xfId="0" applyBorder="1" applyAlignment="1" applyProtection="1">
      <alignment horizontal="left" vertical="top" wrapText="1"/>
      <protection locked="0"/>
    </xf>
    <xf numFmtId="0" fontId="0" fillId="0" borderId="38" xfId="0" applyBorder="1" applyAlignment="1" applyProtection="1">
      <alignment horizontal="left" vertical="top" wrapText="1"/>
      <protection locked="0"/>
    </xf>
    <xf numFmtId="0" fontId="0" fillId="0" borderId="63" xfId="0" applyBorder="1" applyAlignment="1" applyProtection="1">
      <alignment horizontal="left" vertical="top" wrapText="1"/>
      <protection locked="0"/>
    </xf>
    <xf numFmtId="0" fontId="0" fillId="0" borderId="118" xfId="0" applyBorder="1" applyAlignment="1" applyProtection="1">
      <alignment horizontal="left" vertical="top" wrapText="1"/>
      <protection locked="0"/>
    </xf>
    <xf numFmtId="0" fontId="26" fillId="0" borderId="37" xfId="0" applyFont="1" applyBorder="1" applyAlignment="1" applyProtection="1">
      <alignment horizontal="justify"/>
      <protection locked="0"/>
    </xf>
    <xf numFmtId="0" fontId="26" fillId="0" borderId="112" xfId="0" applyFont="1" applyBorder="1" applyAlignment="1" applyProtection="1">
      <alignment horizontal="justify"/>
      <protection locked="0"/>
    </xf>
    <xf numFmtId="0" fontId="26" fillId="0" borderId="114" xfId="0" applyFont="1" applyBorder="1" applyAlignment="1" applyProtection="1">
      <alignment horizontal="justify"/>
      <protection locked="0"/>
    </xf>
    <xf numFmtId="0" fontId="86" fillId="0" borderId="0" xfId="0" applyFont="1" applyAlignment="1">
      <alignment horizontal="left" vertical="center" wrapText="1" shrinkToFit="1"/>
    </xf>
    <xf numFmtId="0" fontId="26" fillId="0" borderId="0" xfId="0" applyFont="1" applyAlignment="1">
      <alignment vertical="center" wrapText="1"/>
    </xf>
    <xf numFmtId="181" fontId="26" fillId="0" borderId="63" xfId="0" applyNumberFormat="1" applyFont="1" applyBorder="1" applyAlignment="1" applyProtection="1">
      <alignment horizontal="right"/>
      <protection locked="0"/>
    </xf>
    <xf numFmtId="0" fontId="25" fillId="0" borderId="0" xfId="0" applyFont="1" applyAlignment="1">
      <alignment horizontal="left" vertical="top"/>
    </xf>
    <xf numFmtId="0" fontId="26" fillId="0" borderId="0" xfId="0" applyFont="1" applyAlignment="1">
      <alignment horizontal="left" vertical="top"/>
    </xf>
    <xf numFmtId="0" fontId="26" fillId="0" borderId="0" xfId="0" applyFont="1"/>
    <xf numFmtId="0" fontId="5" fillId="0" borderId="0" xfId="0" applyFont="1" applyAlignment="1">
      <alignment horizontal="justify"/>
    </xf>
    <xf numFmtId="0" fontId="5" fillId="0" borderId="0" xfId="0" applyFont="1"/>
    <xf numFmtId="0" fontId="26" fillId="0" borderId="40" xfId="0" applyFont="1" applyBorder="1" applyAlignment="1" applyProtection="1">
      <alignment horizontal="justify"/>
      <protection locked="0"/>
    </xf>
    <xf numFmtId="0" fontId="26" fillId="0" borderId="115" xfId="0" applyFont="1" applyBorder="1" applyAlignment="1" applyProtection="1">
      <alignment horizontal="justify"/>
      <protection locked="0"/>
    </xf>
    <xf numFmtId="0" fontId="26" fillId="0" borderId="116" xfId="0" applyFont="1" applyBorder="1" applyAlignment="1" applyProtection="1">
      <alignment horizontal="justify"/>
      <protection locked="0"/>
    </xf>
    <xf numFmtId="0" fontId="26" fillId="0" borderId="28" xfId="0" applyFont="1" applyBorder="1" applyAlignment="1">
      <alignment horizontal="center"/>
    </xf>
    <xf numFmtId="0" fontId="26" fillId="0" borderId="113" xfId="0" applyFont="1" applyBorder="1" applyAlignment="1">
      <alignment horizontal="center"/>
    </xf>
    <xf numFmtId="0" fontId="26" fillId="0" borderId="24" xfId="0" applyFont="1" applyBorder="1" applyAlignment="1">
      <alignment horizontal="center"/>
    </xf>
    <xf numFmtId="0" fontId="25" fillId="0" borderId="117" xfId="0" applyFont="1" applyBorder="1" applyAlignment="1">
      <alignment horizontal="justify"/>
    </xf>
    <xf numFmtId="0" fontId="26" fillId="0" borderId="117" xfId="0" applyFont="1" applyBorder="1"/>
    <xf numFmtId="0" fontId="26" fillId="0" borderId="39" xfId="0" applyFont="1" applyBorder="1" applyAlignment="1" applyProtection="1">
      <alignment horizontal="left" vertical="top" wrapText="1"/>
      <protection locked="0"/>
    </xf>
    <xf numFmtId="0" fontId="26" fillId="0" borderId="0" xfId="0" applyFont="1" applyAlignment="1" applyProtection="1">
      <alignment horizontal="left" vertical="top" wrapText="1"/>
      <protection locked="0"/>
    </xf>
    <xf numFmtId="0" fontId="26" fillId="0" borderId="2" xfId="0" applyFont="1" applyBorder="1" applyAlignment="1" applyProtection="1">
      <alignment horizontal="left" vertical="top" wrapText="1"/>
      <protection locked="0"/>
    </xf>
    <xf numFmtId="0" fontId="26" fillId="0" borderId="36" xfId="0" applyFont="1" applyBorder="1" applyAlignment="1" applyProtection="1">
      <alignment horizontal="left" vertical="top" wrapText="1"/>
      <protection locked="0"/>
    </xf>
    <xf numFmtId="0" fontId="26" fillId="0" borderId="119" xfId="0" applyFont="1" applyBorder="1" applyAlignment="1" applyProtection="1">
      <alignment horizontal="left" vertical="top" wrapText="1"/>
      <protection locked="0"/>
    </xf>
    <xf numFmtId="0" fontId="26" fillId="0" borderId="120" xfId="0" applyFont="1" applyBorder="1" applyAlignment="1" applyProtection="1">
      <alignment horizontal="left" vertical="top" wrapText="1"/>
      <protection locked="0"/>
    </xf>
    <xf numFmtId="0" fontId="26" fillId="0" borderId="115" xfId="0" applyFont="1" applyBorder="1" applyAlignment="1" applyProtection="1">
      <alignment horizontal="left" vertical="top" wrapText="1"/>
      <protection locked="0"/>
    </xf>
    <xf numFmtId="0" fontId="26" fillId="0" borderId="116" xfId="0" applyFont="1" applyBorder="1" applyAlignment="1" applyProtection="1">
      <alignment horizontal="left" vertical="top" wrapText="1"/>
      <protection locked="0"/>
    </xf>
    <xf numFmtId="0" fontId="26" fillId="0" borderId="63" xfId="0" applyFont="1" applyBorder="1" applyProtection="1">
      <protection locked="0"/>
    </xf>
    <xf numFmtId="0" fontId="0" fillId="0" borderId="0" xfId="0" applyAlignment="1">
      <alignment horizontal="left" vertical="center"/>
    </xf>
    <xf numFmtId="0" fontId="21" fillId="0" borderId="0" xfId="0" applyFont="1" applyAlignment="1">
      <alignment vertical="center"/>
    </xf>
    <xf numFmtId="0" fontId="0" fillId="0" borderId="0" xfId="0" applyAlignment="1">
      <alignment vertical="center"/>
    </xf>
    <xf numFmtId="0" fontId="0" fillId="11" borderId="0" xfId="0" applyFill="1" applyAlignment="1">
      <alignment vertical="center"/>
    </xf>
    <xf numFmtId="0" fontId="80" fillId="0" borderId="0" xfId="0" applyFont="1" applyAlignment="1">
      <alignment vertical="center"/>
    </xf>
    <xf numFmtId="0" fontId="21" fillId="0" borderId="0" xfId="0" applyFont="1" applyAlignment="1">
      <alignment horizontal="left" vertical="center"/>
    </xf>
    <xf numFmtId="0" fontId="80" fillId="0" borderId="0" xfId="0" applyFont="1" applyAlignment="1">
      <alignment horizontal="center" vertical="center" wrapText="1"/>
    </xf>
    <xf numFmtId="0" fontId="0" fillId="0" borderId="0" xfId="0" applyAlignment="1">
      <alignment vertical="center" wrapText="1"/>
    </xf>
    <xf numFmtId="0" fontId="0" fillId="11" borderId="0" xfId="0" applyFill="1" applyAlignment="1">
      <alignment horizontal="left" vertical="center"/>
    </xf>
    <xf numFmtId="0" fontId="83" fillId="0" borderId="0" xfId="0" applyFont="1" applyAlignment="1">
      <alignment vertical="center"/>
    </xf>
    <xf numFmtId="0" fontId="4" fillId="0" borderId="0" xfId="0" applyFont="1" applyAlignment="1">
      <alignment vertical="top" wrapText="1"/>
    </xf>
    <xf numFmtId="0" fontId="71" fillId="0" borderId="0" xfId="0" applyFont="1" applyAlignment="1">
      <alignment vertical="top" wrapText="1"/>
    </xf>
    <xf numFmtId="0" fontId="12" fillId="0" borderId="138" xfId="0" applyFont="1" applyBorder="1" applyAlignment="1">
      <alignment horizontal="center" vertical="center" textRotation="255" wrapText="1"/>
    </xf>
    <xf numFmtId="0" fontId="12" fillId="0" borderId="134" xfId="0" applyFont="1" applyBorder="1" applyAlignment="1">
      <alignment horizontal="center" vertical="center" textRotation="255" wrapText="1"/>
    </xf>
    <xf numFmtId="0" fontId="7" fillId="0" borderId="134" xfId="0" applyFont="1" applyBorder="1" applyAlignment="1">
      <alignment horizontal="center" vertical="center" textRotation="255" wrapText="1"/>
    </xf>
    <xf numFmtId="0" fontId="12" fillId="0" borderId="135" xfId="0" applyFont="1" applyBorder="1" applyAlignment="1">
      <alignment horizontal="center" vertical="center" textRotation="255" wrapText="1"/>
    </xf>
    <xf numFmtId="0" fontId="12" fillId="0" borderId="139" xfId="0" applyFont="1" applyBorder="1" applyAlignment="1">
      <alignment horizontal="center" vertical="center" textRotation="255" wrapText="1"/>
    </xf>
    <xf numFmtId="0" fontId="12" fillId="0" borderId="140" xfId="0" applyFont="1" applyBorder="1" applyAlignment="1">
      <alignment horizontal="center" vertical="center" textRotation="255" wrapText="1"/>
    </xf>
    <xf numFmtId="0" fontId="11" fillId="0" borderId="141" xfId="0" applyFont="1" applyBorder="1" applyAlignment="1">
      <alignment horizontal="center"/>
    </xf>
    <xf numFmtId="0" fontId="11" fillId="0" borderId="142" xfId="0" applyFont="1" applyBorder="1" applyAlignment="1">
      <alignment horizontal="center"/>
    </xf>
    <xf numFmtId="0" fontId="11" fillId="0" borderId="143" xfId="0" applyFont="1" applyBorder="1" applyAlignment="1">
      <alignment horizontal="center"/>
    </xf>
    <xf numFmtId="0" fontId="11" fillId="0" borderId="144" xfId="0" applyFont="1" applyBorder="1" applyAlignment="1">
      <alignment horizontal="center"/>
    </xf>
    <xf numFmtId="0" fontId="7" fillId="0" borderId="25" xfId="0" applyFont="1" applyBorder="1" applyAlignment="1">
      <alignment horizontal="center" vertical="center" textRotation="255" wrapText="1"/>
    </xf>
    <xf numFmtId="0" fontId="12" fillId="0" borderId="145" xfId="0" applyFont="1" applyBorder="1" applyAlignment="1">
      <alignment horizontal="center" vertical="center" textRotation="255" wrapText="1"/>
    </xf>
    <xf numFmtId="0" fontId="7" fillId="0" borderId="146" xfId="0" applyFont="1" applyBorder="1" applyAlignment="1">
      <alignment horizontal="center" vertical="center" textRotation="255" wrapText="1"/>
    </xf>
    <xf numFmtId="0" fontId="12" fillId="0" borderId="147" xfId="0" applyFont="1" applyBorder="1" applyAlignment="1">
      <alignment horizontal="center" vertical="center" textRotation="255" wrapText="1"/>
    </xf>
    <xf numFmtId="0" fontId="70" fillId="0" borderId="0" xfId="0" applyFont="1" applyAlignment="1">
      <alignment vertical="top"/>
    </xf>
    <xf numFmtId="0" fontId="65" fillId="0" borderId="0" xfId="0" applyFont="1" applyAlignment="1">
      <alignment vertical="top"/>
    </xf>
    <xf numFmtId="0" fontId="5" fillId="0" borderId="0" xfId="0" applyFont="1" applyAlignment="1">
      <alignment vertical="top" wrapText="1"/>
    </xf>
    <xf numFmtId="0" fontId="12" fillId="0" borderId="121" xfId="0" applyFont="1" applyBorder="1" applyAlignment="1">
      <alignment horizontal="center" wrapText="1"/>
    </xf>
    <xf numFmtId="0" fontId="12" fillId="0" borderId="119" xfId="0" applyFont="1" applyBorder="1" applyAlignment="1">
      <alignment horizontal="center" wrapText="1"/>
    </xf>
    <xf numFmtId="0" fontId="12" fillId="0" borderId="39" xfId="0" applyFont="1" applyBorder="1" applyAlignment="1">
      <alignment horizontal="center" wrapText="1"/>
    </xf>
    <xf numFmtId="0" fontId="12" fillId="0" borderId="0" xfId="0" applyFont="1" applyAlignment="1">
      <alignment horizontal="center" wrapText="1"/>
    </xf>
    <xf numFmtId="0" fontId="8" fillId="0" borderId="122" xfId="0" applyFont="1" applyBorder="1" applyAlignment="1">
      <alignment wrapText="1"/>
    </xf>
    <xf numFmtId="0" fontId="8" fillId="0" borderId="117" xfId="0" applyFont="1" applyBorder="1" applyAlignment="1">
      <alignment wrapText="1"/>
    </xf>
    <xf numFmtId="0" fontId="11" fillId="0" borderId="123" xfId="0" applyFont="1" applyBorder="1" applyAlignment="1">
      <alignment horizontal="center"/>
    </xf>
    <xf numFmtId="0" fontId="11" fillId="0" borderId="124" xfId="0" applyFont="1" applyBorder="1" applyAlignment="1">
      <alignment horizontal="center"/>
    </xf>
    <xf numFmtId="0" fontId="11" fillId="0" borderId="125" xfId="0" applyFont="1" applyBorder="1" applyAlignment="1">
      <alignment horizontal="center"/>
    </xf>
    <xf numFmtId="0" fontId="11" fillId="0" borderId="126" xfId="0" applyFont="1" applyBorder="1" applyAlignment="1">
      <alignment horizontal="center"/>
    </xf>
    <xf numFmtId="0" fontId="11" fillId="0" borderId="127" xfId="0" applyFont="1" applyBorder="1" applyAlignment="1">
      <alignment horizontal="center"/>
    </xf>
    <xf numFmtId="0" fontId="11" fillId="0" borderId="128" xfId="0" applyFont="1" applyBorder="1" applyAlignment="1">
      <alignment horizontal="center"/>
    </xf>
    <xf numFmtId="0" fontId="11" fillId="0" borderId="129" xfId="0" applyFont="1" applyBorder="1" applyAlignment="1">
      <alignment horizontal="center"/>
    </xf>
    <xf numFmtId="0" fontId="11" fillId="0" borderId="130" xfId="0" applyFont="1" applyBorder="1" applyAlignment="1">
      <alignment horizontal="center"/>
    </xf>
    <xf numFmtId="0" fontId="11" fillId="0" borderId="131" xfId="0" applyFont="1" applyBorder="1" applyAlignment="1">
      <alignment horizontal="center"/>
    </xf>
    <xf numFmtId="0" fontId="11" fillId="0" borderId="132" xfId="0" applyFont="1" applyBorder="1" applyAlignment="1">
      <alignment horizontal="center"/>
    </xf>
    <xf numFmtId="0" fontId="11" fillId="0" borderId="133" xfId="0" applyFont="1" applyBorder="1" applyAlignment="1">
      <alignment horizontal="center"/>
    </xf>
    <xf numFmtId="0" fontId="12" fillId="0" borderId="122" xfId="0" applyFont="1" applyBorder="1" applyAlignment="1">
      <alignment horizontal="center"/>
    </xf>
    <xf numFmtId="0" fontId="12" fillId="0" borderId="117" xfId="0" applyFont="1" applyBorder="1" applyAlignment="1">
      <alignment horizontal="center"/>
    </xf>
    <xf numFmtId="0" fontId="67" fillId="0" borderId="62" xfId="0" applyFont="1" applyBorder="1" applyAlignment="1">
      <alignment horizontal="center" vertical="center" wrapText="1"/>
    </xf>
    <xf numFmtId="0" fontId="0" fillId="0" borderId="134" xfId="0" applyBorder="1" applyAlignment="1">
      <alignment horizontal="center" vertical="center" wrapText="1"/>
    </xf>
    <xf numFmtId="0" fontId="0" fillId="0" borderId="135" xfId="0" applyBorder="1" applyAlignment="1">
      <alignment horizontal="center" vertical="center" wrapText="1"/>
    </xf>
    <xf numFmtId="0" fontId="11" fillId="0" borderId="111" xfId="0" applyFont="1" applyBorder="1" applyAlignment="1">
      <alignment horizontal="center"/>
    </xf>
    <xf numFmtId="0" fontId="11" fillId="0" borderId="136" xfId="0" applyFont="1" applyBorder="1" applyAlignment="1">
      <alignment horizontal="center"/>
    </xf>
    <xf numFmtId="0" fontId="11" fillId="0" borderId="137" xfId="0" applyFont="1" applyBorder="1" applyAlignment="1">
      <alignment horizontal="center"/>
    </xf>
    <xf numFmtId="0" fontId="4" fillId="0" borderId="0" xfId="0" applyFont="1" applyAlignment="1">
      <alignment wrapText="1"/>
    </xf>
    <xf numFmtId="0" fontId="0" fillId="0" borderId="0" xfId="0" applyAlignment="1">
      <alignment wrapText="1"/>
    </xf>
    <xf numFmtId="0" fontId="7" fillId="0" borderId="0" xfId="0" applyFont="1" applyAlignment="1">
      <alignment vertical="top" wrapText="1"/>
    </xf>
    <xf numFmtId="0" fontId="12" fillId="0" borderId="36" xfId="0" applyFont="1" applyBorder="1" applyAlignment="1">
      <alignment horizontal="left" vertical="top" wrapText="1"/>
    </xf>
    <xf numFmtId="0" fontId="12" fillId="0" borderId="119" xfId="0" applyFont="1" applyBorder="1" applyAlignment="1">
      <alignment horizontal="left" vertical="top" wrapText="1"/>
    </xf>
    <xf numFmtId="0" fontId="12" fillId="0" borderId="120" xfId="0" applyFont="1" applyBorder="1" applyAlignment="1">
      <alignment horizontal="left" vertical="top" wrapText="1"/>
    </xf>
    <xf numFmtId="0" fontId="12" fillId="0" borderId="39" xfId="0" applyFont="1" applyBorder="1" applyAlignment="1">
      <alignment horizontal="left" vertical="top" wrapText="1"/>
    </xf>
    <xf numFmtId="0" fontId="12" fillId="0" borderId="0" xfId="0" applyFont="1" applyAlignment="1">
      <alignment horizontal="left" vertical="top" wrapText="1"/>
    </xf>
    <xf numFmtId="0" fontId="12" fillId="0" borderId="2" xfId="0" applyFont="1" applyBorder="1" applyAlignment="1">
      <alignment horizontal="left" vertical="top" wrapText="1"/>
    </xf>
    <xf numFmtId="0" fontId="12" fillId="0" borderId="122" xfId="0" applyFont="1" applyBorder="1" applyAlignment="1">
      <alignment horizontal="left" vertical="top" wrapText="1"/>
    </xf>
    <xf numFmtId="0" fontId="12" fillId="0" borderId="117" xfId="0" applyFont="1" applyBorder="1" applyAlignment="1">
      <alignment horizontal="left" vertical="top" wrapText="1"/>
    </xf>
    <xf numFmtId="0" fontId="12" fillId="0" borderId="4" xfId="0" applyFont="1" applyBorder="1" applyAlignment="1">
      <alignment horizontal="left" vertical="top" wrapText="1"/>
    </xf>
    <xf numFmtId="0" fontId="0" fillId="0" borderId="0" xfId="0" applyAlignment="1">
      <alignment vertical="top" wrapText="1"/>
    </xf>
    <xf numFmtId="0" fontId="3" fillId="0" borderId="0" xfId="0" applyFont="1" applyAlignment="1">
      <alignment wrapText="1"/>
    </xf>
    <xf numFmtId="49" fontId="11" fillId="0" borderId="0" xfId="0" applyNumberFormat="1" applyFont="1" applyAlignment="1">
      <alignment vertical="top" wrapText="1"/>
    </xf>
    <xf numFmtId="49" fontId="0" fillId="0" borderId="0" xfId="0" applyNumberFormat="1" applyAlignment="1">
      <alignment vertical="top" wrapText="1"/>
    </xf>
    <xf numFmtId="0" fontId="11" fillId="0" borderId="0" xfId="0" applyFont="1" applyAlignment="1">
      <alignment vertical="top" wrapText="1"/>
    </xf>
    <xf numFmtId="0" fontId="3" fillId="0" borderId="0" xfId="0" applyFont="1" applyAlignment="1">
      <alignment vertical="top" wrapText="1"/>
    </xf>
    <xf numFmtId="0" fontId="20" fillId="0" borderId="0" xfId="0" applyFont="1" applyAlignment="1">
      <alignment vertical="top" wrapText="1"/>
    </xf>
    <xf numFmtId="49" fontId="3" fillId="0" borderId="0" xfId="0" applyNumberFormat="1" applyFont="1" applyAlignment="1">
      <alignment vertical="top" wrapText="1"/>
    </xf>
    <xf numFmtId="0" fontId="11" fillId="0" borderId="151" xfId="0" applyFont="1" applyBorder="1" applyAlignment="1">
      <alignment horizontal="center"/>
    </xf>
    <xf numFmtId="0" fontId="11" fillId="0" borderId="152" xfId="0" applyFont="1" applyBorder="1" applyAlignment="1">
      <alignment horizontal="center"/>
    </xf>
    <xf numFmtId="0" fontId="12" fillId="0" borderId="28" xfId="0" applyFont="1" applyBorder="1" applyAlignment="1">
      <alignment horizontal="center"/>
    </xf>
    <xf numFmtId="0" fontId="12" fillId="0" borderId="113" xfId="0" applyFont="1" applyBorder="1" applyAlignment="1">
      <alignment horizontal="center"/>
    </xf>
    <xf numFmtId="0" fontId="22" fillId="5" borderId="35" xfId="0" applyFont="1" applyFill="1" applyBorder="1" applyAlignment="1" applyProtection="1">
      <alignment horizontal="left"/>
      <protection locked="0"/>
    </xf>
    <xf numFmtId="0" fontId="13" fillId="0" borderId="35" xfId="0" applyFont="1" applyBorder="1" applyAlignment="1">
      <alignment horizontal="center" vertical="center" textRotation="255" wrapText="1"/>
    </xf>
    <xf numFmtId="0" fontId="0" fillId="0" borderId="35" xfId="0" applyBorder="1" applyAlignment="1">
      <alignment horizontal="center" vertical="center" textRotation="255" wrapText="1"/>
    </xf>
    <xf numFmtId="0" fontId="22" fillId="0" borderId="0" xfId="0" applyFont="1" applyAlignment="1">
      <alignment horizontal="right" vertical="top" wrapText="1"/>
    </xf>
    <xf numFmtId="0" fontId="21" fillId="0" borderId="0" xfId="0" applyFont="1" applyAlignment="1">
      <alignment horizontal="right" vertical="top" wrapText="1"/>
    </xf>
    <xf numFmtId="0" fontId="4" fillId="0" borderId="0" xfId="0" applyFont="1" applyAlignment="1">
      <alignment vertical="center" wrapText="1"/>
    </xf>
    <xf numFmtId="0" fontId="8" fillId="0" borderId="0" xfId="0" applyFont="1" applyAlignment="1">
      <alignment vertical="center" wrapText="1"/>
    </xf>
    <xf numFmtId="0" fontId="22" fillId="0" borderId="0" xfId="0" applyFont="1" applyAlignment="1">
      <alignment horizontal="right" vertical="top"/>
    </xf>
    <xf numFmtId="176" fontId="11" fillId="0" borderId="126" xfId="0" applyNumberFormat="1" applyFont="1" applyBorder="1"/>
    <xf numFmtId="0" fontId="8" fillId="0" borderId="127" xfId="0" applyFont="1" applyBorder="1"/>
    <xf numFmtId="0" fontId="8" fillId="0" borderId="129" xfId="0" applyFont="1" applyBorder="1"/>
    <xf numFmtId="0" fontId="8" fillId="0" borderId="130" xfId="0" applyFont="1" applyBorder="1"/>
    <xf numFmtId="0" fontId="8" fillId="0" borderId="151" xfId="0" applyFont="1" applyBorder="1"/>
    <xf numFmtId="0" fontId="8" fillId="0" borderId="152" xfId="0" applyFont="1" applyBorder="1"/>
    <xf numFmtId="0" fontId="11" fillId="0" borderId="80" xfId="0" applyFont="1" applyBorder="1" applyAlignment="1">
      <alignment horizontal="center" vertical="center" wrapText="1"/>
    </xf>
    <xf numFmtId="0" fontId="11" fillId="0" borderId="97" xfId="0" applyFont="1" applyBorder="1" applyAlignment="1">
      <alignment horizontal="center" vertical="center" wrapText="1"/>
    </xf>
    <xf numFmtId="0" fontId="11" fillId="0" borderId="153" xfId="0" applyFont="1" applyBorder="1" applyAlignment="1">
      <alignment horizontal="left"/>
    </xf>
    <xf numFmtId="0" fontId="11" fillId="0" borderId="155" xfId="0" applyFont="1" applyBorder="1" applyAlignment="1">
      <alignment horizontal="left"/>
    </xf>
    <xf numFmtId="0" fontId="12" fillId="0" borderId="4" xfId="0" applyFont="1" applyBorder="1" applyAlignment="1">
      <alignment horizontal="center"/>
    </xf>
    <xf numFmtId="0" fontId="11" fillId="0" borderId="150" xfId="0" applyFont="1" applyBorder="1" applyAlignment="1">
      <alignment horizontal="center"/>
    </xf>
    <xf numFmtId="0" fontId="11" fillId="0" borderId="148" xfId="0" applyFont="1" applyBorder="1" applyAlignment="1">
      <alignment horizontal="center"/>
    </xf>
    <xf numFmtId="0" fontId="11" fillId="0" borderId="149" xfId="0" applyFont="1" applyBorder="1" applyAlignment="1">
      <alignment horizontal="center"/>
    </xf>
    <xf numFmtId="0" fontId="4" fillId="0" borderId="120" xfId="0" applyFont="1" applyBorder="1" applyAlignment="1">
      <alignment horizontal="center" vertical="center" textRotation="255" wrapText="1"/>
    </xf>
    <xf numFmtId="0" fontId="4" fillId="0" borderId="2" xfId="0" applyFont="1" applyBorder="1" applyAlignment="1">
      <alignment horizontal="center" vertical="center" textRotation="255" wrapText="1"/>
    </xf>
    <xf numFmtId="0" fontId="4" fillId="0" borderId="4" xfId="0" applyFont="1" applyBorder="1" applyAlignment="1">
      <alignment horizontal="center" vertical="center" textRotation="255" wrapText="1"/>
    </xf>
    <xf numFmtId="0" fontId="11" fillId="2" borderId="92" xfId="0" applyFont="1" applyFill="1" applyBorder="1" applyAlignment="1">
      <alignment horizontal="left" vertical="center" wrapText="1"/>
    </xf>
    <xf numFmtId="0" fontId="11" fillId="2" borderId="81" xfId="0" applyFont="1" applyFill="1" applyBorder="1" applyAlignment="1">
      <alignment horizontal="left" vertical="center" wrapText="1"/>
    </xf>
    <xf numFmtId="0" fontId="11" fillId="2" borderId="97" xfId="0" applyFont="1" applyFill="1" applyBorder="1" applyAlignment="1">
      <alignment horizontal="left" vertical="center" wrapText="1"/>
    </xf>
    <xf numFmtId="0" fontId="11" fillId="2" borderId="90" xfId="0" applyFont="1" applyFill="1" applyBorder="1" applyAlignment="1">
      <alignment horizontal="left" vertical="center" wrapText="1"/>
    </xf>
    <xf numFmtId="0" fontId="12" fillId="0" borderId="0" xfId="0" applyFont="1" applyAlignment="1">
      <alignment horizontal="center"/>
    </xf>
    <xf numFmtId="0" fontId="12" fillId="0" borderId="2" xfId="0" applyFont="1" applyBorder="1" applyAlignment="1">
      <alignment horizontal="center"/>
    </xf>
    <xf numFmtId="0" fontId="11" fillId="0" borderId="2" xfId="0" applyFont="1" applyBorder="1" applyAlignment="1">
      <alignment horizontal="center" vertical="center" textRotation="255" wrapText="1"/>
    </xf>
    <xf numFmtId="0" fontId="11" fillId="0" borderId="4" xfId="0" applyFont="1" applyBorder="1" applyAlignment="1">
      <alignment horizontal="center" vertical="center" textRotation="255" wrapText="1"/>
    </xf>
    <xf numFmtId="0" fontId="11" fillId="0" borderId="80" xfId="0" applyFont="1" applyBorder="1" applyAlignment="1">
      <alignment horizontal="left"/>
    </xf>
    <xf numFmtId="0" fontId="12" fillId="0" borderId="24" xfId="0" applyFont="1" applyBorder="1" applyAlignment="1">
      <alignment horizontal="center"/>
    </xf>
    <xf numFmtId="0" fontId="11" fillId="0" borderId="62" xfId="0" applyFont="1" applyBorder="1" applyAlignment="1">
      <alignment horizontal="center" vertical="center" textRotation="255" shrinkToFit="1"/>
    </xf>
    <xf numFmtId="0" fontId="11" fillId="0" borderId="134" xfId="0" applyFont="1" applyBorder="1" applyAlignment="1">
      <alignment horizontal="center" vertical="center" textRotation="255" shrinkToFit="1"/>
    </xf>
    <xf numFmtId="0" fontId="11" fillId="0" borderId="21" xfId="0" applyFont="1" applyBorder="1" applyAlignment="1">
      <alignment horizontal="center" vertical="center" textRotation="255" shrinkToFit="1"/>
    </xf>
    <xf numFmtId="0" fontId="11" fillId="0" borderId="33" xfId="0" applyFont="1" applyBorder="1" applyAlignment="1">
      <alignment horizontal="left"/>
    </xf>
    <xf numFmtId="0" fontId="11" fillId="0" borderId="58" xfId="0" applyFont="1" applyBorder="1" applyAlignment="1">
      <alignment horizontal="left"/>
    </xf>
    <xf numFmtId="0" fontId="11" fillId="0" borderId="154" xfId="0" applyFont="1" applyBorder="1" applyAlignment="1">
      <alignment horizontal="left"/>
    </xf>
    <xf numFmtId="0" fontId="11" fillId="2" borderId="59" xfId="0" applyFont="1" applyFill="1" applyBorder="1" applyAlignment="1">
      <alignment horizontal="left" vertical="center"/>
    </xf>
    <xf numFmtId="0" fontId="8" fillId="2" borderId="60" xfId="0" applyFont="1" applyFill="1" applyBorder="1" applyAlignment="1">
      <alignment horizontal="left" vertical="center"/>
    </xf>
    <xf numFmtId="0" fontId="22" fillId="0" borderId="35" xfId="0" applyFont="1" applyBorder="1" applyAlignment="1">
      <alignment horizontal="left"/>
    </xf>
    <xf numFmtId="0" fontId="17" fillId="5" borderId="33" xfId="0" applyFont="1" applyFill="1" applyBorder="1" applyAlignment="1" applyProtection="1">
      <alignment horizontal="center"/>
      <protection locked="0"/>
    </xf>
    <xf numFmtId="0" fontId="0" fillId="5" borderId="58" xfId="0" applyFill="1" applyBorder="1" applyAlignment="1" applyProtection="1">
      <alignment horizontal="center"/>
      <protection locked="0"/>
    </xf>
    <xf numFmtId="0" fontId="0" fillId="5" borderId="32" xfId="0" applyFill="1" applyBorder="1" applyAlignment="1" applyProtection="1">
      <alignment horizontal="center"/>
      <protection locked="0"/>
    </xf>
    <xf numFmtId="0" fontId="17" fillId="5" borderId="55" xfId="0" applyFont="1" applyFill="1" applyBorder="1" applyAlignment="1" applyProtection="1">
      <alignment horizontal="center" wrapText="1"/>
      <protection locked="0"/>
    </xf>
    <xf numFmtId="0" fontId="0" fillId="5" borderId="10" xfId="0" applyFill="1" applyBorder="1" applyProtection="1">
      <protection locked="0"/>
    </xf>
    <xf numFmtId="0" fontId="0" fillId="5" borderId="56" xfId="0" applyFill="1" applyBorder="1" applyProtection="1">
      <protection locked="0"/>
    </xf>
    <xf numFmtId="176" fontId="11" fillId="0" borderId="119" xfId="0" applyNumberFormat="1" applyFont="1" applyBorder="1" applyAlignment="1">
      <alignment horizontal="center" vertical="center" wrapText="1"/>
    </xf>
    <xf numFmtId="176" fontId="11" fillId="0" borderId="120" xfId="0" applyNumberFormat="1" applyFont="1" applyBorder="1" applyAlignment="1">
      <alignment horizontal="center" vertical="center" wrapText="1"/>
    </xf>
    <xf numFmtId="176" fontId="11" fillId="0" borderId="117" xfId="0" applyNumberFormat="1" applyFont="1" applyBorder="1" applyAlignment="1">
      <alignment horizontal="center" vertical="center" wrapText="1"/>
    </xf>
    <xf numFmtId="176" fontId="11" fillId="0" borderId="4" xfId="0" applyNumberFormat="1" applyFont="1" applyBorder="1" applyAlignment="1">
      <alignment horizontal="center" vertical="center" wrapText="1"/>
    </xf>
    <xf numFmtId="0" fontId="12" fillId="0" borderId="62" xfId="0" applyFont="1" applyBorder="1" applyAlignment="1">
      <alignment horizontal="center" vertical="center" textRotation="255" wrapText="1"/>
    </xf>
    <xf numFmtId="0" fontId="12" fillId="0" borderId="21" xfId="0" applyFont="1" applyBorder="1" applyAlignment="1">
      <alignment horizontal="center" vertical="center" textRotation="255" wrapText="1"/>
    </xf>
    <xf numFmtId="0" fontId="11" fillId="0" borderId="62" xfId="0" applyFont="1" applyBorder="1" applyAlignment="1">
      <alignment horizontal="center" vertical="center" textRotation="255" wrapText="1"/>
    </xf>
    <xf numFmtId="0" fontId="11" fillId="0" borderId="134" xfId="0" applyFont="1" applyBorder="1" applyAlignment="1">
      <alignment horizontal="center" vertical="center" textRotation="255" wrapText="1"/>
    </xf>
    <xf numFmtId="0" fontId="4" fillId="0" borderId="134" xfId="0" applyFont="1" applyBorder="1" applyAlignment="1">
      <alignment horizontal="center" vertical="center" textRotation="255" wrapText="1"/>
    </xf>
    <xf numFmtId="0" fontId="11" fillId="0" borderId="21" xfId="0" applyFont="1" applyBorder="1" applyAlignment="1">
      <alignment horizontal="center" vertical="center" textRotation="255" wrapText="1"/>
    </xf>
    <xf numFmtId="0" fontId="12" fillId="0" borderId="28" xfId="0" applyFont="1" applyBorder="1" applyAlignment="1">
      <alignment horizontal="left" vertical="center" wrapText="1"/>
    </xf>
    <xf numFmtId="0" fontId="12" fillId="0" borderId="113" xfId="0" applyFont="1" applyBorder="1" applyAlignment="1">
      <alignment horizontal="left" vertical="center" wrapText="1"/>
    </xf>
    <xf numFmtId="0" fontId="12" fillId="0" borderId="23" xfId="0" applyFont="1" applyBorder="1" applyAlignment="1">
      <alignment horizontal="left" vertical="center" wrapText="1"/>
    </xf>
    <xf numFmtId="176" fontId="11" fillId="0" borderId="148" xfId="0" applyNumberFormat="1" applyFont="1" applyBorder="1" applyAlignment="1">
      <alignment horizontal="right" vertical="center" wrapText="1"/>
    </xf>
    <xf numFmtId="0" fontId="8" fillId="0" borderId="149" xfId="0" applyFont="1" applyBorder="1" applyAlignment="1">
      <alignment vertical="center" wrapText="1"/>
    </xf>
    <xf numFmtId="0" fontId="11" fillId="0" borderId="62"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36" xfId="0" applyFont="1" applyBorder="1" applyAlignment="1">
      <alignment horizontal="center"/>
    </xf>
    <xf numFmtId="0" fontId="11" fillId="0" borderId="119" xfId="0" applyFont="1" applyBorder="1" applyAlignment="1">
      <alignment horizontal="center"/>
    </xf>
    <xf numFmtId="0" fontId="11" fillId="0" borderId="120" xfId="0" applyFont="1" applyBorder="1" applyAlignment="1">
      <alignment horizontal="center"/>
    </xf>
    <xf numFmtId="0" fontId="11" fillId="0" borderId="36" xfId="0" applyFont="1" applyBorder="1" applyAlignment="1">
      <alignment horizontal="center" vertical="center" wrapText="1"/>
    </xf>
    <xf numFmtId="0" fontId="11" fillId="0" borderId="120" xfId="0" applyFont="1" applyBorder="1" applyAlignment="1">
      <alignment horizontal="center" vertical="center" wrapText="1"/>
    </xf>
    <xf numFmtId="0" fontId="11" fillId="0" borderId="12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29" xfId="0" applyFont="1" applyBorder="1" applyAlignment="1">
      <alignment horizontal="left"/>
    </xf>
    <xf numFmtId="0" fontId="8" fillId="0" borderId="7" xfId="0" applyFont="1" applyBorder="1" applyAlignment="1">
      <alignment horizontal="left"/>
    </xf>
    <xf numFmtId="0" fontId="4" fillId="0" borderId="62" xfId="0" applyFont="1" applyBorder="1" applyAlignment="1">
      <alignment horizontal="center" vertical="center" textRotation="255" shrinkToFit="1"/>
    </xf>
    <xf numFmtId="0" fontId="11" fillId="0" borderId="29" xfId="0" applyFont="1" applyBorder="1" applyAlignment="1">
      <alignment horizontal="left" vertical="center" wrapText="1"/>
    </xf>
    <xf numFmtId="0" fontId="11" fillId="0" borderId="7" xfId="0" applyFont="1" applyBorder="1" applyAlignment="1">
      <alignment horizontal="left" vertical="center" wrapText="1"/>
    </xf>
    <xf numFmtId="0" fontId="22" fillId="0" borderId="28" xfId="0" applyFont="1" applyBorder="1" applyAlignment="1">
      <alignment horizontal="center"/>
    </xf>
    <xf numFmtId="0" fontId="22" fillId="0" borderId="113" xfId="0" applyFont="1" applyBorder="1" applyAlignment="1">
      <alignment horizontal="center"/>
    </xf>
    <xf numFmtId="0" fontId="5" fillId="0" borderId="156" xfId="0" applyFont="1" applyBorder="1" applyAlignment="1">
      <alignment vertical="center"/>
    </xf>
    <xf numFmtId="0" fontId="0" fillId="0" borderId="157" xfId="0" applyBorder="1"/>
    <xf numFmtId="0" fontId="1" fillId="0" borderId="62" xfId="0" applyFont="1" applyBorder="1" applyAlignment="1">
      <alignment horizontal="center" vertical="center" textRotation="255" wrapText="1"/>
    </xf>
    <xf numFmtId="0" fontId="1" fillId="0" borderId="134" xfId="0" applyFont="1" applyBorder="1" applyAlignment="1">
      <alignment horizontal="center" vertical="center" textRotation="255" wrapText="1"/>
    </xf>
    <xf numFmtId="0" fontId="1" fillId="0" borderId="21" xfId="0" applyFont="1" applyBorder="1" applyAlignment="1">
      <alignment horizontal="center" vertical="center" textRotation="255" wrapText="1"/>
    </xf>
    <xf numFmtId="0" fontId="3" fillId="0" borderId="122" xfId="0" applyFont="1" applyBorder="1" applyAlignment="1">
      <alignment horizontal="center" vertical="center"/>
    </xf>
    <xf numFmtId="0" fontId="0" fillId="0" borderId="117" xfId="0" applyBorder="1" applyAlignment="1">
      <alignment horizontal="center"/>
    </xf>
    <xf numFmtId="0" fontId="3" fillId="0" borderId="108" xfId="0" applyFont="1" applyBorder="1" applyAlignment="1">
      <alignment horizontal="center" vertical="center" wrapText="1"/>
    </xf>
    <xf numFmtId="0" fontId="0" fillId="0" borderId="158" xfId="0" applyBorder="1"/>
    <xf numFmtId="0" fontId="0" fillId="0" borderId="107" xfId="0" applyBorder="1"/>
    <xf numFmtId="0" fontId="3" fillId="0" borderId="54" xfId="0" applyFont="1" applyBorder="1" applyAlignment="1">
      <alignment vertical="top" textRotation="255"/>
    </xf>
    <xf numFmtId="0" fontId="3" fillId="0" borderId="29" xfId="0" applyFont="1" applyBorder="1" applyAlignment="1">
      <alignment vertical="top" textRotation="255"/>
    </xf>
    <xf numFmtId="0" fontId="3" fillId="0" borderId="55" xfId="0" applyFont="1" applyBorder="1" applyAlignment="1">
      <alignment vertical="top" textRotation="255"/>
    </xf>
    <xf numFmtId="0" fontId="72" fillId="0" borderId="29" xfId="0" applyFont="1" applyBorder="1" applyAlignment="1">
      <alignment horizontal="left" vertical="center"/>
    </xf>
    <xf numFmtId="0" fontId="72" fillId="0" borderId="159" xfId="0" applyFont="1" applyBorder="1" applyAlignment="1">
      <alignment horizontal="left" vertical="center"/>
    </xf>
    <xf numFmtId="0" fontId="5" fillId="0" borderId="29" xfId="0" applyFont="1" applyBorder="1" applyAlignment="1">
      <alignment vertical="center"/>
    </xf>
    <xf numFmtId="0" fontId="0" fillId="0" borderId="7" xfId="0" applyBorder="1"/>
    <xf numFmtId="0" fontId="1" fillId="0" borderId="111" xfId="0" applyFont="1" applyBorder="1" applyAlignment="1">
      <alignment vertical="top" textRotation="255"/>
    </xf>
    <xf numFmtId="0" fontId="1" fillId="0" borderId="37" xfId="0" applyFont="1" applyBorder="1" applyAlignment="1">
      <alignment vertical="top" textRotation="255"/>
    </xf>
    <xf numFmtId="0" fontId="5" fillId="0" borderId="37" xfId="0" applyFont="1" applyBorder="1" applyAlignment="1">
      <alignment vertical="top" textRotation="255"/>
    </xf>
    <xf numFmtId="0" fontId="1" fillId="0" borderId="47" xfId="0" applyFont="1" applyBorder="1" applyAlignment="1">
      <alignment vertical="top" textRotation="255"/>
    </xf>
    <xf numFmtId="0" fontId="0" fillId="0" borderId="125" xfId="0" applyBorder="1"/>
    <xf numFmtId="0" fontId="0" fillId="0" borderId="126" xfId="0" applyBorder="1"/>
    <xf numFmtId="0" fontId="0" fillId="0" borderId="128" xfId="0" applyBorder="1"/>
    <xf numFmtId="0" fontId="0" fillId="0" borderId="129" xfId="0" applyBorder="1"/>
    <xf numFmtId="0" fontId="0" fillId="0" borderId="150" xfId="0" applyBorder="1"/>
    <xf numFmtId="0" fontId="0" fillId="0" borderId="151" xfId="0" applyBorder="1"/>
    <xf numFmtId="0" fontId="3" fillId="0" borderId="122" xfId="0" applyFont="1" applyBorder="1" applyAlignment="1">
      <alignment horizontal="center"/>
    </xf>
    <xf numFmtId="0" fontId="3" fillId="0" borderId="117" xfId="0" applyFont="1" applyBorder="1" applyAlignment="1">
      <alignment horizontal="center"/>
    </xf>
    <xf numFmtId="0" fontId="72" fillId="0" borderId="29" xfId="0" applyFont="1" applyBorder="1" applyAlignment="1">
      <alignment vertical="center"/>
    </xf>
    <xf numFmtId="0" fontId="73" fillId="0" borderId="7" xfId="0" applyFont="1" applyBorder="1"/>
    <xf numFmtId="0" fontId="5" fillId="0" borderId="33" xfId="0" applyFont="1" applyBorder="1" applyAlignment="1">
      <alignment vertical="center"/>
    </xf>
    <xf numFmtId="0" fontId="0" fillId="0" borderId="58" xfId="0" applyBorder="1"/>
    <xf numFmtId="0" fontId="25" fillId="0" borderId="62" xfId="0" applyFont="1" applyBorder="1" applyAlignment="1">
      <alignment horizontal="center" vertical="center" textRotation="255"/>
    </xf>
    <xf numFmtId="0" fontId="25" fillId="0" borderId="134" xfId="0" applyFont="1" applyBorder="1" applyAlignment="1">
      <alignment horizontal="center" vertical="center" textRotation="255"/>
    </xf>
    <xf numFmtId="0" fontId="5" fillId="0" borderId="134" xfId="0" applyFont="1" applyBorder="1" applyAlignment="1">
      <alignment horizontal="center" vertical="center" textRotation="255"/>
    </xf>
    <xf numFmtId="0" fontId="25" fillId="0" borderId="21" xfId="0" applyFont="1" applyBorder="1" applyAlignment="1">
      <alignment horizontal="center" vertical="center" textRotation="255"/>
    </xf>
    <xf numFmtId="0" fontId="39" fillId="0" borderId="160" xfId="0" applyFont="1" applyBorder="1" applyAlignment="1">
      <alignment horizontal="center" vertical="top"/>
    </xf>
    <xf numFmtId="0" fontId="39" fillId="0" borderId="112" xfId="0" applyFont="1" applyBorder="1" applyAlignment="1">
      <alignment horizontal="center" vertical="top"/>
    </xf>
    <xf numFmtId="0" fontId="0" fillId="0" borderId="112" xfId="0" applyBorder="1"/>
    <xf numFmtId="0" fontId="0" fillId="0" borderId="161" xfId="0" applyBorder="1"/>
    <xf numFmtId="0" fontId="39" fillId="0" borderId="41" xfId="0" applyFont="1" applyBorder="1" applyAlignment="1">
      <alignment horizontal="center" vertical="center" wrapText="1"/>
    </xf>
    <xf numFmtId="0" fontId="40" fillId="0" borderId="41" xfId="0" applyFont="1" applyBorder="1" applyAlignment="1">
      <alignment horizontal="center" vertical="center"/>
    </xf>
    <xf numFmtId="0" fontId="39" fillId="0" borderId="100" xfId="0" applyFont="1" applyBorder="1" applyAlignment="1">
      <alignment horizontal="center" vertical="top" textRotation="255" wrapText="1"/>
    </xf>
    <xf numFmtId="0" fontId="0" fillId="0" borderId="101" xfId="0" applyBorder="1" applyAlignment="1">
      <alignment horizontal="center" vertical="top" textRotation="255"/>
    </xf>
    <xf numFmtId="0" fontId="39" fillId="0" borderId="41" xfId="0" applyFont="1" applyBorder="1" applyAlignment="1">
      <alignment horizontal="center" vertical="center"/>
    </xf>
    <xf numFmtId="0" fontId="40" fillId="0" borderId="41" xfId="0" applyFont="1" applyBorder="1" applyAlignment="1">
      <alignment vertical="center"/>
    </xf>
    <xf numFmtId="0" fontId="40" fillId="0" borderId="41" xfId="0" applyFont="1" applyBorder="1" applyAlignment="1">
      <alignment vertical="center" wrapText="1"/>
    </xf>
    <xf numFmtId="0" fontId="41" fillId="0" borderId="41" xfId="0" applyFont="1" applyBorder="1" applyAlignment="1">
      <alignment horizontal="center" vertical="top"/>
    </xf>
    <xf numFmtId="0" fontId="42" fillId="0" borderId="41" xfId="0" applyFont="1" applyBorder="1" applyAlignment="1">
      <alignment horizontal="center" vertical="top"/>
    </xf>
    <xf numFmtId="0" fontId="39" fillId="0" borderId="100" xfId="0" applyFont="1" applyBorder="1" applyAlignment="1">
      <alignment horizontal="center" vertical="center"/>
    </xf>
    <xf numFmtId="0" fontId="0" fillId="0" borderId="101" xfId="0" applyBorder="1" applyAlignment="1">
      <alignment vertical="center"/>
    </xf>
    <xf numFmtId="0" fontId="56" fillId="0" borderId="100" xfId="0" applyFont="1" applyBorder="1" applyAlignment="1">
      <alignment horizontal="center" vertical="center" wrapText="1"/>
    </xf>
    <xf numFmtId="0" fontId="0" fillId="0" borderId="101" xfId="0" applyBorder="1" applyAlignment="1">
      <alignment vertical="center" wrapText="1"/>
    </xf>
    <xf numFmtId="0" fontId="39" fillId="0" borderId="100" xfId="0" applyFont="1" applyBorder="1" applyAlignment="1">
      <alignment horizontal="center" vertical="center" wrapText="1"/>
    </xf>
    <xf numFmtId="0" fontId="40" fillId="0" borderId="101" xfId="0" applyFont="1" applyBorder="1" applyAlignment="1">
      <alignment horizontal="center" vertical="center" wrapText="1"/>
    </xf>
    <xf numFmtId="0" fontId="57" fillId="0" borderId="160" xfId="0" applyFont="1" applyBorder="1" applyAlignment="1">
      <alignment horizontal="right" vertical="center"/>
    </xf>
    <xf numFmtId="0" fontId="57" fillId="0" borderId="112" xfId="0" applyFont="1" applyBorder="1" applyAlignment="1">
      <alignment horizontal="right" vertical="center"/>
    </xf>
    <xf numFmtId="0" fontId="0" fillId="0" borderId="112" xfId="0" applyBorder="1" applyAlignment="1">
      <alignment horizontal="right" vertical="center"/>
    </xf>
    <xf numFmtId="0" fontId="0" fillId="0" borderId="161" xfId="0" applyBorder="1" applyAlignment="1">
      <alignment horizontal="right" vertical="center"/>
    </xf>
    <xf numFmtId="0" fontId="75" fillId="0" borderId="0" xfId="0" applyFont="1" applyAlignment="1">
      <alignment vertical="center"/>
    </xf>
    <xf numFmtId="0" fontId="37" fillId="0" borderId="0" xfId="0" applyFont="1" applyAlignment="1">
      <alignment vertical="center"/>
    </xf>
    <xf numFmtId="0" fontId="49" fillId="0" borderId="100" xfId="0" applyFont="1" applyBorder="1" applyAlignment="1">
      <alignment horizontal="center" vertical="center" wrapText="1"/>
    </xf>
    <xf numFmtId="0" fontId="1" fillId="0" borderId="101" xfId="0" applyFont="1" applyBorder="1" applyAlignment="1">
      <alignment vertical="center" wrapText="1"/>
    </xf>
    <xf numFmtId="0" fontId="49" fillId="0" borderId="160" xfId="0" applyFont="1" applyBorder="1" applyAlignment="1">
      <alignment horizontal="right" vertical="center"/>
    </xf>
    <xf numFmtId="0" fontId="49" fillId="0" borderId="112" xfId="0" applyFont="1" applyBorder="1" applyAlignment="1">
      <alignment horizontal="right" vertical="center"/>
    </xf>
    <xf numFmtId="0" fontId="48" fillId="0" borderId="100" xfId="0" applyFont="1" applyBorder="1" applyAlignment="1">
      <alignment horizontal="center" vertical="center" wrapText="1"/>
    </xf>
    <xf numFmtId="0" fontId="45" fillId="0" borderId="41" xfId="0" applyFont="1" applyBorder="1" applyAlignment="1">
      <alignment horizontal="center" vertical="top"/>
    </xf>
    <xf numFmtId="0" fontId="43" fillId="0" borderId="41" xfId="0" applyFont="1" applyBorder="1" applyAlignment="1">
      <alignment horizontal="center" vertical="top"/>
    </xf>
    <xf numFmtId="180" fontId="40" fillId="0" borderId="41" xfId="0" applyNumberFormat="1" applyFont="1" applyBorder="1" applyAlignment="1">
      <alignment horizontal="center" vertical="top" wrapText="1"/>
    </xf>
    <xf numFmtId="0" fontId="39" fillId="0" borderId="160" xfId="0" applyFont="1" applyBorder="1" applyAlignment="1">
      <alignment horizontal="center" vertical="center"/>
    </xf>
    <xf numFmtId="0" fontId="39" fillId="0" borderId="100" xfId="0" applyFont="1" applyBorder="1" applyAlignment="1">
      <alignment horizontal="center" vertical="center" textRotation="255" wrapText="1"/>
    </xf>
    <xf numFmtId="0" fontId="0" fillId="0" borderId="101" xfId="0" applyBorder="1" applyAlignment="1">
      <alignment horizontal="center" vertical="center" textRotation="255"/>
    </xf>
    <xf numFmtId="0" fontId="38" fillId="0" borderId="41" xfId="0" applyFont="1" applyBorder="1" applyAlignment="1">
      <alignment vertical="center" textRotation="255" wrapText="1"/>
    </xf>
    <xf numFmtId="0" fontId="0" fillId="0" borderId="100" xfId="0" applyBorder="1" applyAlignment="1">
      <alignment horizontal="center" vertical="center"/>
    </xf>
    <xf numFmtId="0" fontId="0" fillId="0" borderId="101" xfId="0" applyBorder="1" applyAlignment="1">
      <alignment horizontal="center" vertical="center"/>
    </xf>
    <xf numFmtId="0" fontId="0" fillId="0" borderId="168" xfId="0" applyBorder="1" applyAlignment="1">
      <alignment vertical="center"/>
    </xf>
    <xf numFmtId="0" fontId="0" fillId="0" borderId="169" xfId="0" applyBorder="1" applyAlignment="1">
      <alignment vertical="center"/>
    </xf>
    <xf numFmtId="0" fontId="0" fillId="0" borderId="170" xfId="0" applyBorder="1" applyAlignment="1">
      <alignment vertical="center"/>
    </xf>
    <xf numFmtId="0" fontId="0" fillId="0" borderId="171" xfId="0" applyBorder="1" applyAlignment="1">
      <alignment vertical="center"/>
    </xf>
    <xf numFmtId="0" fontId="0" fillId="0" borderId="129" xfId="0" applyBorder="1" applyAlignment="1">
      <alignment vertical="center"/>
    </xf>
    <xf numFmtId="0" fontId="0" fillId="0" borderId="20" xfId="0" applyBorder="1" applyAlignment="1">
      <alignment vertical="center"/>
    </xf>
    <xf numFmtId="0" fontId="0" fillId="0" borderId="172" xfId="0" applyBorder="1" applyAlignment="1">
      <alignment vertical="center"/>
    </xf>
    <xf numFmtId="0" fontId="0" fillId="0" borderId="173" xfId="0" applyBorder="1" applyAlignment="1">
      <alignment vertical="center"/>
    </xf>
    <xf numFmtId="0" fontId="0" fillId="0" borderId="174" xfId="0" applyBorder="1" applyAlignment="1">
      <alignment vertical="center"/>
    </xf>
    <xf numFmtId="0" fontId="0" fillId="0" borderId="160" xfId="0" applyBorder="1" applyAlignment="1">
      <alignment horizontal="center" vertical="center"/>
    </xf>
    <xf numFmtId="0" fontId="0" fillId="0" borderId="112" xfId="0" applyBorder="1" applyAlignment="1">
      <alignment horizontal="center" vertical="center"/>
    </xf>
    <xf numFmtId="0" fontId="0" fillId="0" borderId="163" xfId="0" applyBorder="1" applyAlignment="1">
      <alignment horizontal="center" vertical="center"/>
    </xf>
    <xf numFmtId="0" fontId="0" fillId="0" borderId="41" xfId="0" applyBorder="1" applyAlignment="1">
      <alignment vertical="center"/>
    </xf>
    <xf numFmtId="0" fontId="5" fillId="0" borderId="100" xfId="0" applyFont="1" applyBorder="1" applyAlignment="1">
      <alignment vertical="center" textRotation="255" wrapText="1"/>
    </xf>
    <xf numFmtId="0" fontId="5" fillId="0" borderId="163" xfId="0" applyFont="1" applyBorder="1" applyAlignment="1">
      <alignment vertical="center" textRotation="255" wrapText="1"/>
    </xf>
    <xf numFmtId="0" fontId="5" fillId="0" borderId="101" xfId="0" applyFont="1" applyBorder="1" applyAlignment="1">
      <alignment vertical="center" textRotation="255" wrapText="1"/>
    </xf>
    <xf numFmtId="0" fontId="0" fillId="0" borderId="164" xfId="0" applyBorder="1" applyAlignment="1">
      <alignment horizontal="center" vertical="center"/>
    </xf>
    <xf numFmtId="0" fontId="0" fillId="0" borderId="115" xfId="0" applyBorder="1" applyAlignment="1">
      <alignment horizontal="center" vertical="center"/>
    </xf>
    <xf numFmtId="0" fontId="0" fillId="0" borderId="165" xfId="0" applyBorder="1" applyAlignment="1">
      <alignment horizontal="center" vertical="center"/>
    </xf>
    <xf numFmtId="0" fontId="0" fillId="0" borderId="166" xfId="0" applyBorder="1" applyAlignment="1">
      <alignment vertical="center"/>
    </xf>
    <xf numFmtId="0" fontId="0" fillId="0" borderId="63" xfId="0" applyBorder="1" applyAlignment="1">
      <alignment vertical="center"/>
    </xf>
    <xf numFmtId="0" fontId="0" fillId="0" borderId="167" xfId="0" applyBorder="1" applyAlignment="1">
      <alignment vertical="center"/>
    </xf>
    <xf numFmtId="0" fontId="3" fillId="0" borderId="100" xfId="0" applyFont="1" applyBorder="1" applyAlignment="1">
      <alignment horizontal="center" vertical="center" wrapText="1"/>
    </xf>
    <xf numFmtId="0" fontId="3" fillId="0" borderId="101" xfId="0" applyFont="1" applyBorder="1" applyAlignment="1">
      <alignment horizontal="center" vertical="center" wrapText="1"/>
    </xf>
    <xf numFmtId="0" fontId="0" fillId="0" borderId="162" xfId="0" applyBorder="1" applyAlignment="1">
      <alignment horizontal="center" vertical="center"/>
    </xf>
    <xf numFmtId="0" fontId="0" fillId="0" borderId="162" xfId="0" applyBorder="1" applyAlignment="1">
      <alignment vertical="center"/>
    </xf>
    <xf numFmtId="0" fontId="0" fillId="0" borderId="161" xfId="0" applyBorder="1" applyAlignment="1">
      <alignment horizontal="center" vertical="center"/>
    </xf>
    <xf numFmtId="0" fontId="0" fillId="0" borderId="175" xfId="0" applyBorder="1" applyAlignment="1">
      <alignment vertical="center"/>
    </xf>
    <xf numFmtId="0" fontId="0" fillId="0" borderId="176" xfId="0" applyBorder="1" applyAlignment="1">
      <alignment vertical="center"/>
    </xf>
    <xf numFmtId="0" fontId="9" fillId="12" borderId="0" xfId="0" applyFont="1" applyFill="1" applyAlignment="1">
      <alignment vertical="top"/>
    </xf>
    <xf numFmtId="0" fontId="8" fillId="12" borderId="0" xfId="0" applyFont="1" applyFill="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335280</xdr:colOff>
      <xdr:row>2</xdr:row>
      <xdr:rowOff>15240</xdr:rowOff>
    </xdr:from>
    <xdr:to>
      <xdr:col>1</xdr:col>
      <xdr:colOff>251460</xdr:colOff>
      <xdr:row>2</xdr:row>
      <xdr:rowOff>198120</xdr:rowOff>
    </xdr:to>
    <xdr:sp macro="" textlink="">
      <xdr:nvSpPr>
        <xdr:cNvPr id="7737" name="Rectangle 1">
          <a:extLst>
            <a:ext uri="{FF2B5EF4-FFF2-40B4-BE49-F238E27FC236}">
              <a16:creationId xmlns:a16="http://schemas.microsoft.com/office/drawing/2014/main" id="{C45E6622-75CE-5C9B-82E8-F193A036C1FA}"/>
            </a:ext>
          </a:extLst>
        </xdr:cNvPr>
        <xdr:cNvSpPr>
          <a:spLocks noChangeArrowheads="1"/>
        </xdr:cNvSpPr>
      </xdr:nvSpPr>
      <xdr:spPr bwMode="auto">
        <a:xfrm>
          <a:off x="335280" y="388620"/>
          <a:ext cx="335280" cy="182880"/>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335280</xdr:colOff>
      <xdr:row>2</xdr:row>
      <xdr:rowOff>15240</xdr:rowOff>
    </xdr:from>
    <xdr:to>
      <xdr:col>2</xdr:col>
      <xdr:colOff>670560</xdr:colOff>
      <xdr:row>2</xdr:row>
      <xdr:rowOff>198120</xdr:rowOff>
    </xdr:to>
    <xdr:sp macro="" textlink="">
      <xdr:nvSpPr>
        <xdr:cNvPr id="7738" name="Rectangle 2">
          <a:extLst>
            <a:ext uri="{FF2B5EF4-FFF2-40B4-BE49-F238E27FC236}">
              <a16:creationId xmlns:a16="http://schemas.microsoft.com/office/drawing/2014/main" id="{964390D4-B1C3-B0E6-5AFB-6EBAE36B2EB5}"/>
            </a:ext>
          </a:extLst>
        </xdr:cNvPr>
        <xdr:cNvSpPr>
          <a:spLocks noChangeArrowheads="1"/>
        </xdr:cNvSpPr>
      </xdr:nvSpPr>
      <xdr:spPr bwMode="auto">
        <a:xfrm>
          <a:off x="1074420" y="388620"/>
          <a:ext cx="335280" cy="18288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213360</xdr:colOff>
      <xdr:row>38</xdr:row>
      <xdr:rowOff>76200</xdr:rowOff>
    </xdr:from>
    <xdr:to>
      <xdr:col>9</xdr:col>
      <xdr:colOff>281940</xdr:colOff>
      <xdr:row>38</xdr:row>
      <xdr:rowOff>289560</xdr:rowOff>
    </xdr:to>
    <xdr:sp macro="" textlink="">
      <xdr:nvSpPr>
        <xdr:cNvPr id="11602" name="Text Box 1">
          <a:extLst>
            <a:ext uri="{FF2B5EF4-FFF2-40B4-BE49-F238E27FC236}">
              <a16:creationId xmlns:a16="http://schemas.microsoft.com/office/drawing/2014/main" id="{B512389E-8CD2-A7F7-9FD4-40DC11584713}"/>
            </a:ext>
          </a:extLst>
        </xdr:cNvPr>
        <xdr:cNvSpPr txBox="1">
          <a:spLocks noChangeArrowheads="1"/>
        </xdr:cNvSpPr>
      </xdr:nvSpPr>
      <xdr:spPr bwMode="auto">
        <a:xfrm>
          <a:off x="4511040" y="9669780"/>
          <a:ext cx="685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15240</xdr:colOff>
      <xdr:row>1</xdr:row>
      <xdr:rowOff>15240</xdr:rowOff>
    </xdr:from>
    <xdr:to>
      <xdr:col>3</xdr:col>
      <xdr:colOff>137160</xdr:colOff>
      <xdr:row>1</xdr:row>
      <xdr:rowOff>198120</xdr:rowOff>
    </xdr:to>
    <xdr:sp macro="" textlink="">
      <xdr:nvSpPr>
        <xdr:cNvPr id="11603" name="Rectangle 514">
          <a:extLst>
            <a:ext uri="{FF2B5EF4-FFF2-40B4-BE49-F238E27FC236}">
              <a16:creationId xmlns:a16="http://schemas.microsoft.com/office/drawing/2014/main" id="{AB99A3F0-1656-1FCA-4DDC-7BA8410A98B6}"/>
            </a:ext>
          </a:extLst>
        </xdr:cNvPr>
        <xdr:cNvSpPr>
          <a:spLocks noChangeArrowheads="1"/>
        </xdr:cNvSpPr>
      </xdr:nvSpPr>
      <xdr:spPr bwMode="auto">
        <a:xfrm>
          <a:off x="655320" y="266700"/>
          <a:ext cx="335280" cy="182880"/>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22860</xdr:colOff>
      <xdr:row>1</xdr:row>
      <xdr:rowOff>7620</xdr:rowOff>
    </xdr:from>
    <xdr:to>
      <xdr:col>5</xdr:col>
      <xdr:colOff>358140</xdr:colOff>
      <xdr:row>1</xdr:row>
      <xdr:rowOff>190500</xdr:rowOff>
    </xdr:to>
    <xdr:sp macro="" textlink="">
      <xdr:nvSpPr>
        <xdr:cNvPr id="11604" name="Rectangle 515">
          <a:extLst>
            <a:ext uri="{FF2B5EF4-FFF2-40B4-BE49-F238E27FC236}">
              <a16:creationId xmlns:a16="http://schemas.microsoft.com/office/drawing/2014/main" id="{DB027DC6-4DF3-6F2F-B534-0219AF730525}"/>
            </a:ext>
          </a:extLst>
        </xdr:cNvPr>
        <xdr:cNvSpPr>
          <a:spLocks noChangeArrowheads="1"/>
        </xdr:cNvSpPr>
      </xdr:nvSpPr>
      <xdr:spPr bwMode="auto">
        <a:xfrm>
          <a:off x="1287780" y="259080"/>
          <a:ext cx="335280" cy="18288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335280</xdr:colOff>
      <xdr:row>5</xdr:row>
      <xdr:rowOff>68580</xdr:rowOff>
    </xdr:from>
    <xdr:to>
      <xdr:col>10</xdr:col>
      <xdr:colOff>548640</xdr:colOff>
      <xdr:row>20</xdr:row>
      <xdr:rowOff>487680</xdr:rowOff>
    </xdr:to>
    <xdr:grpSp>
      <xdr:nvGrpSpPr>
        <xdr:cNvPr id="12307" name="グループ化 14">
          <a:extLst>
            <a:ext uri="{FF2B5EF4-FFF2-40B4-BE49-F238E27FC236}">
              <a16:creationId xmlns:a16="http://schemas.microsoft.com/office/drawing/2014/main" id="{9D32E639-402A-CC07-672F-283030DA5250}"/>
            </a:ext>
          </a:extLst>
        </xdr:cNvPr>
        <xdr:cNvGrpSpPr>
          <a:grpSpLocks/>
        </xdr:cNvGrpSpPr>
      </xdr:nvGrpSpPr>
      <xdr:grpSpPr bwMode="auto">
        <a:xfrm>
          <a:off x="3473335" y="1197725"/>
          <a:ext cx="2630978" cy="3079173"/>
          <a:chOff x="3810000" y="914400"/>
          <a:chExt cx="2924175" cy="3162300"/>
        </a:xfrm>
      </xdr:grpSpPr>
      <xdr:sp macro="" textlink="">
        <xdr:nvSpPr>
          <xdr:cNvPr id="8" name="テキスト ボックス 7">
            <a:extLst>
              <a:ext uri="{FF2B5EF4-FFF2-40B4-BE49-F238E27FC236}">
                <a16:creationId xmlns:a16="http://schemas.microsoft.com/office/drawing/2014/main" id="{DA4912FA-17BD-897F-C768-B88B67D29265}"/>
              </a:ext>
            </a:extLst>
          </xdr:cNvPr>
          <xdr:cNvSpPr txBox="1"/>
        </xdr:nvSpPr>
        <xdr:spPr>
          <a:xfrm>
            <a:off x="3810000" y="1675838"/>
            <a:ext cx="381414" cy="2393092"/>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lang="ja-JP" altLang="en-US"/>
              <a:t> 　廃棄物の総排出量</a:t>
            </a:r>
          </a:p>
        </xdr:txBody>
      </xdr:sp>
      <xdr:sp macro="" textlink="">
        <xdr:nvSpPr>
          <xdr:cNvPr id="9" name="テキスト ボックス 8">
            <a:extLst>
              <a:ext uri="{FF2B5EF4-FFF2-40B4-BE49-F238E27FC236}">
                <a16:creationId xmlns:a16="http://schemas.microsoft.com/office/drawing/2014/main" id="{05040E31-170E-8F92-C619-48C8EF0BAC7B}"/>
              </a:ext>
            </a:extLst>
          </xdr:cNvPr>
          <xdr:cNvSpPr txBox="1"/>
        </xdr:nvSpPr>
        <xdr:spPr>
          <a:xfrm>
            <a:off x="4666063" y="1675838"/>
            <a:ext cx="2034209" cy="978992"/>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＊廃棄物の総排出量</a:t>
            </a:r>
            <a:endParaRPr kumimoji="1" lang="en-US" altLang="ja-JP" sz="1100"/>
          </a:p>
          <a:p>
            <a:r>
              <a:rPr kumimoji="1" lang="ja-JP" altLang="en-US" sz="1050"/>
              <a:t>（敷地外へ搬出されたもので有価物を除く）</a:t>
            </a:r>
          </a:p>
        </xdr:txBody>
      </xdr:sp>
      <xdr:sp macro="" textlink="">
        <xdr:nvSpPr>
          <xdr:cNvPr id="10" name="テキスト ボックス 9">
            <a:extLst>
              <a:ext uri="{FF2B5EF4-FFF2-40B4-BE49-F238E27FC236}">
                <a16:creationId xmlns:a16="http://schemas.microsoft.com/office/drawing/2014/main" id="{16C33BB4-CE41-12F5-E10E-33BCF8709014}"/>
              </a:ext>
            </a:extLst>
          </xdr:cNvPr>
          <xdr:cNvSpPr txBox="1"/>
        </xdr:nvSpPr>
        <xdr:spPr>
          <a:xfrm>
            <a:off x="4699966" y="3276413"/>
            <a:ext cx="2034209" cy="800287"/>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300"/>
              </a:lnSpc>
            </a:pPr>
            <a:r>
              <a:rPr lang="ja-JP" altLang="en-US"/>
              <a:t>＊事業者内部で再使用、再生利用、熱回収される循環資源の量</a:t>
            </a:r>
          </a:p>
        </xdr:txBody>
      </xdr:sp>
      <xdr:grpSp>
        <xdr:nvGrpSpPr>
          <xdr:cNvPr id="12311" name="グループ化 13">
            <a:extLst>
              <a:ext uri="{FF2B5EF4-FFF2-40B4-BE49-F238E27FC236}">
                <a16:creationId xmlns:a16="http://schemas.microsoft.com/office/drawing/2014/main" id="{6B267C2E-1ECE-2E58-CAD4-8E7438109F5D}"/>
              </a:ext>
            </a:extLst>
          </xdr:cNvPr>
          <xdr:cNvGrpSpPr>
            <a:grpSpLocks/>
          </xdr:cNvGrpSpPr>
        </xdr:nvGrpSpPr>
        <xdr:grpSpPr bwMode="auto">
          <a:xfrm>
            <a:off x="5400675" y="2800350"/>
            <a:ext cx="723900" cy="333375"/>
            <a:chOff x="5915025" y="2698141"/>
            <a:chExt cx="597877" cy="237206"/>
          </a:xfrm>
        </xdr:grpSpPr>
        <xdr:sp macro="" textlink="">
          <xdr:nvSpPr>
            <xdr:cNvPr id="11" name="円/楕円 10">
              <a:extLst>
                <a:ext uri="{FF2B5EF4-FFF2-40B4-BE49-F238E27FC236}">
                  <a16:creationId xmlns:a16="http://schemas.microsoft.com/office/drawing/2014/main" id="{D881130C-AED1-0BC0-7399-69D6C7F6E189}"/>
                </a:ext>
              </a:extLst>
            </xdr:cNvPr>
            <xdr:cNvSpPr/>
          </xdr:nvSpPr>
          <xdr:spPr>
            <a:xfrm>
              <a:off x="5938329" y="2699640"/>
              <a:ext cx="574025" cy="237723"/>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3" name="テキスト ボックス 12">
              <a:extLst>
                <a:ext uri="{FF2B5EF4-FFF2-40B4-BE49-F238E27FC236}">
                  <a16:creationId xmlns:a16="http://schemas.microsoft.com/office/drawing/2014/main" id="{5B6FD518-CE4D-C586-7AD8-A3D2625D5122}"/>
                </a:ext>
              </a:extLst>
            </xdr:cNvPr>
            <xdr:cNvSpPr txBox="1"/>
          </xdr:nvSpPr>
          <xdr:spPr>
            <a:xfrm>
              <a:off x="5917328" y="2749396"/>
              <a:ext cx="581026" cy="1879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残渣</a:t>
              </a:r>
            </a:p>
          </xdr:txBody>
        </xdr:sp>
      </xdr:grpSp>
      <xdr:cxnSp macro="">
        <xdr:nvCxnSpPr>
          <xdr:cNvPr id="20" name="直線矢印コネクタ 19">
            <a:extLst>
              <a:ext uri="{FF2B5EF4-FFF2-40B4-BE49-F238E27FC236}">
                <a16:creationId xmlns:a16="http://schemas.microsoft.com/office/drawing/2014/main" id="{53D005FF-4795-21C7-087A-9FC363EAE602}"/>
              </a:ext>
            </a:extLst>
          </xdr:cNvPr>
          <xdr:cNvCxnSpPr/>
        </xdr:nvCxnSpPr>
        <xdr:spPr>
          <a:xfrm>
            <a:off x="4182938" y="2235262"/>
            <a:ext cx="474649" cy="0"/>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4" name="直線矢印コネクタ 23">
            <a:extLst>
              <a:ext uri="{FF2B5EF4-FFF2-40B4-BE49-F238E27FC236}">
                <a16:creationId xmlns:a16="http://schemas.microsoft.com/office/drawing/2014/main" id="{B1E71D00-EF38-C128-7485-E484582D3CC1}"/>
              </a:ext>
            </a:extLst>
          </xdr:cNvPr>
          <xdr:cNvCxnSpPr>
            <a:endCxn id="10" idx="1"/>
          </xdr:cNvCxnSpPr>
        </xdr:nvCxnSpPr>
        <xdr:spPr>
          <a:xfrm>
            <a:off x="4191414" y="3626053"/>
            <a:ext cx="508552" cy="0"/>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 name="直線矢印コネクタ 5">
            <a:extLst>
              <a:ext uri="{FF2B5EF4-FFF2-40B4-BE49-F238E27FC236}">
                <a16:creationId xmlns:a16="http://schemas.microsoft.com/office/drawing/2014/main" id="{F7939026-84CE-C7FC-3D09-03D2FDEC923E}"/>
              </a:ext>
            </a:extLst>
          </xdr:cNvPr>
          <xdr:cNvCxnSpPr/>
        </xdr:nvCxnSpPr>
        <xdr:spPr>
          <a:xfrm flipV="1">
            <a:off x="5022049" y="2654830"/>
            <a:ext cx="0" cy="613813"/>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4" name="テキスト ボックス 13">
            <a:extLst>
              <a:ext uri="{FF2B5EF4-FFF2-40B4-BE49-F238E27FC236}">
                <a16:creationId xmlns:a16="http://schemas.microsoft.com/office/drawing/2014/main" id="{FBDCD1BD-BB14-3BFE-FE1F-D9B235005C8D}"/>
              </a:ext>
            </a:extLst>
          </xdr:cNvPr>
          <xdr:cNvSpPr txBox="1"/>
        </xdr:nvSpPr>
        <xdr:spPr>
          <a:xfrm>
            <a:off x="3810000" y="914400"/>
            <a:ext cx="2305437" cy="2952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廃棄物フロー図</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8"/>
  <sheetViews>
    <sheetView tabSelected="1" view="pageBreakPreview" zoomScale="110" zoomScaleNormal="100" zoomScaleSheetLayoutView="110" workbookViewId="0">
      <selection activeCell="H15" sqref="H15"/>
    </sheetView>
  </sheetViews>
  <sheetFormatPr defaultRowHeight="13.2" x14ac:dyDescent="0.2"/>
  <cols>
    <col min="1" max="1" width="25.33203125" customWidth="1"/>
    <col min="2" max="2" width="13.6640625" customWidth="1"/>
    <col min="3" max="3" width="10.33203125" customWidth="1"/>
    <col min="4" max="4" width="9" customWidth="1"/>
    <col min="5" max="5" width="11.6640625" customWidth="1"/>
    <col min="6" max="6" width="11.77734375" customWidth="1"/>
    <col min="7" max="7" width="18" customWidth="1"/>
  </cols>
  <sheetData>
    <row r="1" spans="1:7" ht="23.25" customHeight="1" x14ac:dyDescent="0.2">
      <c r="A1" s="72" t="s">
        <v>297</v>
      </c>
      <c r="B1" s="13"/>
      <c r="C1" s="13"/>
      <c r="D1" s="13"/>
      <c r="E1" s="13"/>
    </row>
    <row r="2" spans="1:7" ht="14.4" x14ac:dyDescent="0.2">
      <c r="A2" s="662" t="s">
        <v>322</v>
      </c>
      <c r="B2" s="663"/>
      <c r="C2" s="13"/>
      <c r="D2" s="13"/>
      <c r="E2" s="13"/>
    </row>
    <row r="3" spans="1:7" ht="7.5" customHeight="1" x14ac:dyDescent="0.2">
      <c r="B3" s="13"/>
      <c r="C3" s="13"/>
      <c r="D3" s="13"/>
      <c r="E3" s="13"/>
    </row>
    <row r="4" spans="1:7" ht="14.4" x14ac:dyDescent="0.2">
      <c r="A4" s="73" t="s">
        <v>57</v>
      </c>
      <c r="B4" s="378"/>
      <c r="C4" s="378"/>
      <c r="D4" s="378"/>
      <c r="E4" s="74"/>
    </row>
    <row r="5" spans="1:7" ht="21.75" customHeight="1" x14ac:dyDescent="0.2">
      <c r="A5" s="73" t="s">
        <v>58</v>
      </c>
      <c r="B5" s="325" t="s">
        <v>291</v>
      </c>
      <c r="C5" s="227"/>
      <c r="D5" s="228"/>
      <c r="E5" s="227"/>
    </row>
    <row r="6" spans="1:7" ht="17.100000000000001" customHeight="1" x14ac:dyDescent="0.2">
      <c r="A6" s="73" t="s">
        <v>59</v>
      </c>
      <c r="B6" s="363"/>
      <c r="C6" s="363"/>
      <c r="D6" s="397"/>
      <c r="E6" s="397"/>
      <c r="F6" s="176" t="s">
        <v>191</v>
      </c>
      <c r="G6" s="233"/>
    </row>
    <row r="7" spans="1:7" ht="17.100000000000001" customHeight="1" x14ac:dyDescent="0.2">
      <c r="A7" s="73" t="s">
        <v>60</v>
      </c>
      <c r="B7" s="363"/>
      <c r="C7" s="363"/>
      <c r="D7" s="363"/>
      <c r="E7" s="363"/>
    </row>
    <row r="8" spans="1:7" ht="17.100000000000001" customHeight="1" x14ac:dyDescent="0.2">
      <c r="A8" s="73" t="s">
        <v>61</v>
      </c>
      <c r="B8" s="363"/>
      <c r="C8" s="363"/>
      <c r="D8" s="363"/>
      <c r="E8" s="363"/>
    </row>
    <row r="9" spans="1:7" ht="17.100000000000001" customHeight="1" x14ac:dyDescent="0.2">
      <c r="A9" s="73" t="s">
        <v>62</v>
      </c>
      <c r="B9" s="363"/>
      <c r="C9" s="363"/>
      <c r="D9" s="363"/>
      <c r="E9" s="363"/>
    </row>
    <row r="10" spans="1:7" ht="17.100000000000001" customHeight="1" x14ac:dyDescent="0.2">
      <c r="A10" s="73" t="s">
        <v>81</v>
      </c>
      <c r="B10" s="363"/>
      <c r="C10" s="363"/>
      <c r="D10" s="363"/>
      <c r="E10" s="363"/>
    </row>
    <row r="11" spans="1:7" ht="17.100000000000001" customHeight="1" x14ac:dyDescent="0.2">
      <c r="A11" s="73" t="s">
        <v>82</v>
      </c>
      <c r="B11" s="363"/>
      <c r="C11" s="363"/>
      <c r="D11" s="363"/>
      <c r="E11" s="363"/>
    </row>
    <row r="12" spans="1:7" ht="14.4" x14ac:dyDescent="0.2">
      <c r="A12" s="73" t="s">
        <v>63</v>
      </c>
      <c r="B12" s="229"/>
      <c r="C12" s="227"/>
      <c r="D12" s="227"/>
      <c r="E12" s="230"/>
    </row>
    <row r="13" spans="1:7" ht="15.75" customHeight="1" x14ac:dyDescent="0.2">
      <c r="B13" s="231" t="s">
        <v>292</v>
      </c>
      <c r="C13" s="232"/>
      <c r="D13" s="232"/>
      <c r="E13" s="232"/>
    </row>
    <row r="14" spans="1:7" ht="24" customHeight="1" x14ac:dyDescent="0.2">
      <c r="A14" s="379" t="s">
        <v>80</v>
      </c>
      <c r="B14" s="380"/>
      <c r="C14" s="380"/>
      <c r="D14" s="380"/>
      <c r="E14" s="380"/>
    </row>
    <row r="15" spans="1:7" ht="9" customHeight="1" x14ac:dyDescent="0.2">
      <c r="A15" s="73"/>
      <c r="B15" s="74"/>
      <c r="C15" s="74"/>
      <c r="D15" s="74"/>
      <c r="E15" s="74"/>
    </row>
    <row r="16" spans="1:7" ht="14.4" x14ac:dyDescent="0.2">
      <c r="A16" s="376" t="s">
        <v>111</v>
      </c>
      <c r="B16" s="377"/>
      <c r="C16" s="377"/>
      <c r="D16" s="377"/>
      <c r="E16" s="377"/>
    </row>
    <row r="17" spans="1:5" ht="25.8" customHeight="1" x14ac:dyDescent="0.2">
      <c r="A17" s="73" t="s">
        <v>110</v>
      </c>
      <c r="B17" s="74"/>
      <c r="C17" s="375"/>
      <c r="D17" s="375"/>
      <c r="E17" s="74" t="s">
        <v>51</v>
      </c>
    </row>
    <row r="18" spans="1:5" ht="39.6" customHeight="1" x14ac:dyDescent="0.2">
      <c r="A18" s="373" t="s">
        <v>288</v>
      </c>
      <c r="B18" s="373"/>
      <c r="C18" s="373"/>
      <c r="D18" s="348"/>
      <c r="E18" s="349" t="s">
        <v>140</v>
      </c>
    </row>
    <row r="19" spans="1:5" s="12" customFormat="1" ht="45.75" customHeight="1" x14ac:dyDescent="0.2">
      <c r="A19" s="374" t="s">
        <v>84</v>
      </c>
      <c r="B19" s="374"/>
      <c r="C19" s="374"/>
      <c r="D19" s="374"/>
      <c r="E19" s="374"/>
    </row>
    <row r="20" spans="1:5" ht="21" customHeight="1" x14ac:dyDescent="0.2">
      <c r="A20" s="234" t="s">
        <v>83</v>
      </c>
      <c r="B20" s="235" t="s">
        <v>85</v>
      </c>
      <c r="C20" s="74"/>
      <c r="D20" s="74"/>
      <c r="E20" s="74"/>
    </row>
    <row r="21" spans="1:5" ht="16.5" customHeight="1" thickBot="1" x14ac:dyDescent="0.25">
      <c r="A21" s="387" t="s">
        <v>86</v>
      </c>
      <c r="B21" s="388"/>
      <c r="C21" s="388"/>
      <c r="D21" s="388"/>
      <c r="E21" s="74"/>
    </row>
    <row r="22" spans="1:5" ht="15.9" customHeight="1" thickBot="1" x14ac:dyDescent="0.25">
      <c r="A22" s="75" t="s">
        <v>91</v>
      </c>
      <c r="B22" s="76"/>
      <c r="C22" s="384" t="s">
        <v>175</v>
      </c>
      <c r="D22" s="385"/>
      <c r="E22" s="386"/>
    </row>
    <row r="23" spans="1:5" ht="15.9" customHeight="1" x14ac:dyDescent="0.2">
      <c r="A23" s="77" t="s">
        <v>87</v>
      </c>
      <c r="B23" s="236" t="s">
        <v>88</v>
      </c>
      <c r="C23" s="392"/>
      <c r="D23" s="393"/>
      <c r="E23" s="394"/>
    </row>
    <row r="24" spans="1:5" ht="15.9" customHeight="1" x14ac:dyDescent="0.2">
      <c r="A24" s="79"/>
      <c r="B24" s="237" t="s">
        <v>47</v>
      </c>
      <c r="C24" s="367"/>
      <c r="D24" s="368"/>
      <c r="E24" s="369"/>
    </row>
    <row r="25" spans="1:5" ht="15.9" customHeight="1" x14ac:dyDescent="0.2">
      <c r="A25" s="80" t="s">
        <v>90</v>
      </c>
      <c r="B25" s="238" t="s">
        <v>88</v>
      </c>
      <c r="C25" s="364"/>
      <c r="D25" s="395"/>
      <c r="E25" s="396"/>
    </row>
    <row r="26" spans="1:5" ht="15.9" customHeight="1" x14ac:dyDescent="0.2">
      <c r="A26" s="79"/>
      <c r="B26" s="237" t="s">
        <v>47</v>
      </c>
      <c r="C26" s="367"/>
      <c r="D26" s="368"/>
      <c r="E26" s="369"/>
    </row>
    <row r="27" spans="1:5" ht="15.9" customHeight="1" x14ac:dyDescent="0.2">
      <c r="A27" s="78" t="s">
        <v>46</v>
      </c>
      <c r="B27" s="239" t="s">
        <v>48</v>
      </c>
      <c r="C27" s="370"/>
      <c r="D27" s="371"/>
      <c r="E27" s="372"/>
    </row>
    <row r="28" spans="1:5" ht="15.9" customHeight="1" x14ac:dyDescent="0.2">
      <c r="A28" s="78" t="s">
        <v>172</v>
      </c>
      <c r="B28" s="240" t="s">
        <v>48</v>
      </c>
      <c r="C28" s="370"/>
      <c r="D28" s="371"/>
      <c r="E28" s="372"/>
    </row>
    <row r="29" spans="1:5" ht="24" customHeight="1" thickBot="1" x14ac:dyDescent="0.25">
      <c r="A29" s="159" t="s">
        <v>176</v>
      </c>
      <c r="B29" s="241"/>
      <c r="C29" s="242"/>
      <c r="D29" s="243"/>
      <c r="E29" s="244"/>
    </row>
    <row r="30" spans="1:5" ht="15.9" customHeight="1" thickTop="1" x14ac:dyDescent="0.2">
      <c r="A30" s="80" t="s">
        <v>87</v>
      </c>
      <c r="B30" s="238" t="s">
        <v>89</v>
      </c>
      <c r="C30" s="389"/>
      <c r="D30" s="390"/>
      <c r="E30" s="391"/>
    </row>
    <row r="31" spans="1:5" ht="15.9" customHeight="1" x14ac:dyDescent="0.2">
      <c r="A31" s="79"/>
      <c r="B31" s="237" t="s">
        <v>47</v>
      </c>
      <c r="C31" s="367"/>
      <c r="D31" s="368"/>
      <c r="E31" s="369"/>
    </row>
    <row r="32" spans="1:5" ht="15.9" customHeight="1" x14ac:dyDescent="0.2">
      <c r="A32" s="81" t="s">
        <v>90</v>
      </c>
      <c r="B32" s="245" t="s">
        <v>89</v>
      </c>
      <c r="C32" s="364"/>
      <c r="D32" s="365"/>
      <c r="E32" s="366"/>
    </row>
    <row r="33" spans="1:7" ht="15.9" customHeight="1" x14ac:dyDescent="0.2">
      <c r="A33" s="79"/>
      <c r="B33" s="237" t="s">
        <v>47</v>
      </c>
      <c r="C33" s="367"/>
      <c r="D33" s="368"/>
      <c r="E33" s="369"/>
    </row>
    <row r="34" spans="1:7" ht="15.9" customHeight="1" x14ac:dyDescent="0.3">
      <c r="A34" s="78" t="s">
        <v>108</v>
      </c>
      <c r="B34" s="240" t="s">
        <v>49</v>
      </c>
      <c r="C34" s="370"/>
      <c r="D34" s="371"/>
      <c r="E34" s="372"/>
    </row>
    <row r="35" spans="1:7" ht="15.9" customHeight="1" x14ac:dyDescent="0.3">
      <c r="A35" s="81" t="s">
        <v>173</v>
      </c>
      <c r="B35" s="246" t="s">
        <v>50</v>
      </c>
      <c r="C35" s="381"/>
      <c r="D35" s="382"/>
      <c r="E35" s="383"/>
    </row>
    <row r="36" spans="1:7" ht="24" customHeight="1" thickBot="1" x14ac:dyDescent="0.25">
      <c r="A36" s="160" t="s">
        <v>176</v>
      </c>
      <c r="B36" s="247"/>
      <c r="C36" s="248"/>
      <c r="D36" s="249"/>
      <c r="E36" s="250"/>
    </row>
    <row r="37" spans="1:7" ht="20.25" customHeight="1" x14ac:dyDescent="0.2">
      <c r="A37" s="360" t="s">
        <v>174</v>
      </c>
      <c r="B37" s="361"/>
      <c r="C37" s="361"/>
      <c r="D37" s="361"/>
      <c r="E37" s="361"/>
    </row>
    <row r="38" spans="1:7" s="1" customFormat="1" x14ac:dyDescent="0.2">
      <c r="F38"/>
      <c r="G38"/>
    </row>
  </sheetData>
  <sheetProtection selectLockedCells="1"/>
  <mergeCells count="23">
    <mergeCell ref="B4:D4"/>
    <mergeCell ref="A14:E14"/>
    <mergeCell ref="C28:E28"/>
    <mergeCell ref="C34:E34"/>
    <mergeCell ref="C35:E35"/>
    <mergeCell ref="C22:E22"/>
    <mergeCell ref="B9:E9"/>
    <mergeCell ref="B11:E11"/>
    <mergeCell ref="A21:D21"/>
    <mergeCell ref="C30:E31"/>
    <mergeCell ref="C23:E24"/>
    <mergeCell ref="C25:E26"/>
    <mergeCell ref="B6:E6"/>
    <mergeCell ref="B7:E7"/>
    <mergeCell ref="B8:E8"/>
    <mergeCell ref="A37:E37"/>
    <mergeCell ref="B10:E10"/>
    <mergeCell ref="C32:E33"/>
    <mergeCell ref="C27:E27"/>
    <mergeCell ref="A18:C18"/>
    <mergeCell ref="A19:E19"/>
    <mergeCell ref="C17:D17"/>
    <mergeCell ref="A16:E16"/>
  </mergeCells>
  <phoneticPr fontId="2"/>
  <printOptions horizontalCentered="1"/>
  <pageMargins left="0.70866141732283472" right="0.70866141732283472" top="0.74803149606299213" bottom="0.74803149606299213" header="0.31496062992125984" footer="0.31496062992125984"/>
  <pageSetup paperSize="9" orientation="portrait" r:id="rId1"/>
  <headerFooter>
    <oddFooter>&amp;C&amp;"ＭＳ ゴシック,標準"&amp;10&amp;P/&amp;N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9"/>
  <sheetViews>
    <sheetView view="pageBreakPreview" topLeftCell="A35" zoomScale="110" zoomScaleNormal="100" zoomScaleSheetLayoutView="110" workbookViewId="0">
      <selection activeCell="B53" sqref="B53:C53"/>
    </sheetView>
  </sheetViews>
  <sheetFormatPr defaultRowHeight="13.2" x14ac:dyDescent="0.2"/>
  <cols>
    <col min="1" max="1" width="6.6640625" customWidth="1"/>
    <col min="2" max="2" width="20.77734375" customWidth="1"/>
    <col min="3" max="3" width="43" customWidth="1"/>
    <col min="4" max="4" width="12.21875" customWidth="1"/>
    <col min="5" max="5" width="6.44140625" customWidth="1"/>
  </cols>
  <sheetData>
    <row r="1" spans="1:8" ht="30.75" customHeight="1" x14ac:dyDescent="0.2">
      <c r="A1" s="404" t="s">
        <v>247</v>
      </c>
      <c r="B1" s="404"/>
      <c r="C1" s="404"/>
      <c r="D1" s="404"/>
      <c r="E1" s="404"/>
      <c r="F1" s="12"/>
      <c r="G1" s="12"/>
      <c r="H1" s="12"/>
    </row>
    <row r="2" spans="1:8" ht="14.25" customHeight="1" x14ac:dyDescent="0.2">
      <c r="A2" s="407" t="s">
        <v>281</v>
      </c>
      <c r="B2" s="407"/>
      <c r="C2" s="407"/>
      <c r="D2" s="407"/>
      <c r="E2" s="12"/>
      <c r="F2" s="12"/>
      <c r="G2" s="12"/>
      <c r="H2" s="12"/>
    </row>
    <row r="3" spans="1:8" ht="16.2" customHeight="1" x14ac:dyDescent="0.2">
      <c r="A3" s="402" t="s">
        <v>248</v>
      </c>
      <c r="B3" s="402"/>
      <c r="C3" s="402"/>
      <c r="D3" s="402"/>
      <c r="E3" s="402"/>
      <c r="F3" s="12"/>
      <c r="G3" s="12"/>
      <c r="H3" s="12"/>
    </row>
    <row r="4" spans="1:8" ht="5.7" customHeight="1" x14ac:dyDescent="0.2">
      <c r="A4" s="312"/>
      <c r="B4" s="12"/>
      <c r="C4" s="12"/>
      <c r="D4" s="12"/>
      <c r="E4" s="12"/>
      <c r="F4" s="12"/>
      <c r="G4" s="12"/>
      <c r="H4" s="12"/>
    </row>
    <row r="5" spans="1:8" ht="17.100000000000001" customHeight="1" x14ac:dyDescent="0.2">
      <c r="A5" s="321" t="s">
        <v>258</v>
      </c>
      <c r="B5" s="318" t="s">
        <v>257</v>
      </c>
      <c r="C5" s="313" t="s">
        <v>266</v>
      </c>
      <c r="D5" s="319"/>
      <c r="E5" s="12" t="s">
        <v>249</v>
      </c>
      <c r="F5" s="12"/>
      <c r="G5" s="12"/>
      <c r="H5" s="12"/>
    </row>
    <row r="6" spans="1:8" ht="17.100000000000001" customHeight="1" x14ac:dyDescent="0.2">
      <c r="A6" s="311"/>
      <c r="B6" s="12" t="s">
        <v>260</v>
      </c>
      <c r="C6" s="12" t="s">
        <v>250</v>
      </c>
      <c r="D6" s="12"/>
      <c r="E6" s="12"/>
      <c r="F6" s="12"/>
      <c r="G6" s="12"/>
      <c r="H6" s="12"/>
    </row>
    <row r="7" spans="1:8" ht="17.100000000000001" customHeight="1" x14ac:dyDescent="0.2">
      <c r="A7" s="311"/>
      <c r="B7" s="400" t="s">
        <v>251</v>
      </c>
      <c r="C7" s="400"/>
      <c r="D7" s="319"/>
      <c r="E7" s="12" t="s">
        <v>252</v>
      </c>
      <c r="F7" s="12"/>
      <c r="G7" s="12"/>
      <c r="H7" s="12"/>
    </row>
    <row r="8" spans="1:8" ht="5.25" customHeight="1" x14ac:dyDescent="0.2">
      <c r="A8" s="311"/>
      <c r="B8" s="12"/>
      <c r="C8" s="12"/>
      <c r="D8" s="316"/>
      <c r="E8" s="12"/>
      <c r="F8" s="12"/>
      <c r="G8" s="12"/>
      <c r="H8" s="12"/>
    </row>
    <row r="9" spans="1:8" ht="17.850000000000001" customHeight="1" x14ac:dyDescent="0.2">
      <c r="A9" s="311"/>
      <c r="B9" s="398" t="s">
        <v>255</v>
      </c>
      <c r="C9" s="398"/>
      <c r="D9" s="320"/>
      <c r="E9" s="12"/>
      <c r="F9" s="12"/>
      <c r="G9" s="12"/>
      <c r="H9" s="12"/>
    </row>
    <row r="10" spans="1:8" ht="28.5" customHeight="1" x14ac:dyDescent="0.2">
      <c r="A10" s="311"/>
      <c r="B10" s="405" t="s">
        <v>256</v>
      </c>
      <c r="C10" s="400"/>
      <c r="D10" s="400"/>
      <c r="E10" s="12"/>
      <c r="F10" s="12"/>
      <c r="G10" s="12"/>
      <c r="H10" s="12"/>
    </row>
    <row r="11" spans="1:8" ht="17.100000000000001" customHeight="1" x14ac:dyDescent="0.2">
      <c r="A11" s="317" t="s">
        <v>253</v>
      </c>
      <c r="B11" s="406"/>
      <c r="C11" s="406"/>
      <c r="D11" s="12" t="s">
        <v>254</v>
      </c>
      <c r="E11" s="12"/>
      <c r="F11" s="12"/>
      <c r="G11" s="12"/>
      <c r="H11" s="12"/>
    </row>
    <row r="12" spans="1:8" ht="17.100000000000001" customHeight="1" x14ac:dyDescent="0.2">
      <c r="A12" s="317"/>
      <c r="B12" s="316" t="s">
        <v>259</v>
      </c>
      <c r="C12" s="12" t="s">
        <v>250</v>
      </c>
      <c r="D12" s="12"/>
      <c r="E12" s="12"/>
      <c r="F12" s="12"/>
      <c r="G12" s="12"/>
      <c r="H12" s="12"/>
    </row>
    <row r="13" spans="1:8" ht="17.100000000000001" customHeight="1" x14ac:dyDescent="0.2">
      <c r="A13" s="311"/>
      <c r="B13" s="400" t="s">
        <v>251</v>
      </c>
      <c r="C13" s="400"/>
      <c r="D13" s="319"/>
      <c r="E13" s="12" t="s">
        <v>252</v>
      </c>
      <c r="F13" s="12"/>
      <c r="G13" s="12"/>
      <c r="H13" s="12"/>
    </row>
    <row r="14" spans="1:8" ht="4.5" customHeight="1" x14ac:dyDescent="0.2">
      <c r="A14" s="311"/>
      <c r="B14" s="12"/>
      <c r="C14" s="12"/>
      <c r="D14" s="322"/>
      <c r="E14" s="12"/>
      <c r="F14" s="12"/>
      <c r="G14" s="12"/>
      <c r="H14" s="12"/>
    </row>
    <row r="15" spans="1:8" ht="17.100000000000001" customHeight="1" x14ac:dyDescent="0.2">
      <c r="B15" s="400" t="s">
        <v>261</v>
      </c>
      <c r="C15" s="400"/>
      <c r="D15" s="315"/>
      <c r="E15" s="12" t="s">
        <v>252</v>
      </c>
      <c r="F15" s="12"/>
      <c r="G15" s="12"/>
      <c r="H15" s="12"/>
    </row>
    <row r="16" spans="1:8" ht="9.4499999999999993" customHeight="1" x14ac:dyDescent="0.2">
      <c r="A16" s="312"/>
      <c r="B16" s="12"/>
      <c r="C16" s="12"/>
      <c r="D16" s="12"/>
      <c r="E16" s="12"/>
      <c r="F16" s="12"/>
      <c r="G16" s="12"/>
      <c r="H16" s="12"/>
    </row>
    <row r="17" spans="1:8" ht="17.100000000000001" customHeight="1" x14ac:dyDescent="0.2">
      <c r="A17" s="321" t="s">
        <v>262</v>
      </c>
      <c r="B17" s="403" t="s">
        <v>263</v>
      </c>
      <c r="C17" s="398"/>
      <c r="D17" s="12"/>
      <c r="E17" s="12"/>
      <c r="F17" s="12"/>
      <c r="G17" s="12"/>
      <c r="H17" s="12"/>
    </row>
    <row r="18" spans="1:8" ht="17.100000000000001" customHeight="1" x14ac:dyDescent="0.2">
      <c r="A18" s="356"/>
      <c r="B18" s="149"/>
      <c r="C18" s="357" t="s">
        <v>266</v>
      </c>
      <c r="D18" s="319"/>
      <c r="E18" s="12" t="s">
        <v>249</v>
      </c>
      <c r="F18" s="12"/>
      <c r="G18" s="12"/>
      <c r="H18" s="12"/>
    </row>
    <row r="19" spans="1:8" ht="17.100000000000001" customHeight="1" x14ac:dyDescent="0.2">
      <c r="A19" s="311"/>
      <c r="B19" s="12" t="s">
        <v>260</v>
      </c>
      <c r="C19" s="12" t="s">
        <v>250</v>
      </c>
      <c r="D19" s="12"/>
      <c r="E19" s="12"/>
      <c r="F19" s="12"/>
      <c r="G19" s="12"/>
      <c r="H19" s="12"/>
    </row>
    <row r="20" spans="1:8" ht="17.100000000000001" customHeight="1" x14ac:dyDescent="0.2">
      <c r="A20" s="312"/>
      <c r="B20" s="400" t="s">
        <v>251</v>
      </c>
      <c r="C20" s="400"/>
      <c r="D20" s="319"/>
      <c r="E20" s="12" t="s">
        <v>252</v>
      </c>
      <c r="F20" s="12"/>
      <c r="G20" s="12"/>
      <c r="H20" s="12"/>
    </row>
    <row r="21" spans="1:8" ht="6.75" customHeight="1" x14ac:dyDescent="0.2">
      <c r="A21" s="312"/>
      <c r="B21" s="12"/>
      <c r="C21" s="12"/>
      <c r="D21" s="316"/>
      <c r="E21" s="12"/>
      <c r="F21" s="12"/>
      <c r="G21" s="12"/>
      <c r="H21" s="12"/>
    </row>
    <row r="22" spans="1:8" ht="17.100000000000001" customHeight="1" x14ac:dyDescent="0.2">
      <c r="A22" s="312"/>
      <c r="B22" s="398" t="s">
        <v>255</v>
      </c>
      <c r="C22" s="398"/>
      <c r="D22" s="320"/>
      <c r="E22" s="12"/>
      <c r="F22" s="12"/>
      <c r="G22" s="12"/>
      <c r="H22" s="12"/>
    </row>
    <row r="23" spans="1:8" ht="10.5" customHeight="1" x14ac:dyDescent="0.2">
      <c r="A23" s="312"/>
      <c r="B23" s="12"/>
      <c r="C23" s="12"/>
      <c r="D23" s="12"/>
      <c r="E23" s="12"/>
      <c r="F23" s="12"/>
      <c r="G23" s="12"/>
      <c r="H23" s="12"/>
    </row>
    <row r="24" spans="1:8" ht="17.100000000000001" customHeight="1" x14ac:dyDescent="0.2">
      <c r="A24" s="321" t="s">
        <v>264</v>
      </c>
      <c r="B24" s="403" t="s">
        <v>265</v>
      </c>
      <c r="C24" s="403"/>
      <c r="D24" s="12"/>
      <c r="E24" s="12"/>
      <c r="F24" s="12"/>
      <c r="G24" s="12"/>
      <c r="H24" s="12"/>
    </row>
    <row r="25" spans="1:8" ht="17.100000000000001" customHeight="1" x14ac:dyDescent="0.2">
      <c r="A25" s="311"/>
      <c r="B25" s="12"/>
      <c r="C25" s="313" t="s">
        <v>266</v>
      </c>
      <c r="D25" s="319"/>
      <c r="E25" s="12" t="s">
        <v>249</v>
      </c>
      <c r="F25" s="12"/>
      <c r="G25" s="12"/>
      <c r="H25" s="12"/>
    </row>
    <row r="26" spans="1:8" ht="17.100000000000001" customHeight="1" x14ac:dyDescent="0.2">
      <c r="A26" s="311"/>
      <c r="B26" s="12" t="s">
        <v>260</v>
      </c>
      <c r="C26" s="12" t="s">
        <v>250</v>
      </c>
      <c r="D26" s="12"/>
      <c r="E26" s="12"/>
      <c r="F26" s="12"/>
      <c r="G26" s="12"/>
      <c r="H26" s="12"/>
    </row>
    <row r="27" spans="1:8" ht="17.100000000000001" customHeight="1" x14ac:dyDescent="0.2">
      <c r="A27" s="312"/>
      <c r="B27" s="400" t="s">
        <v>251</v>
      </c>
      <c r="C27" s="400"/>
      <c r="D27" s="319"/>
      <c r="E27" s="12" t="s">
        <v>252</v>
      </c>
      <c r="F27" s="12"/>
      <c r="G27" s="12"/>
      <c r="H27" s="12"/>
    </row>
    <row r="28" spans="1:8" ht="3" customHeight="1" x14ac:dyDescent="0.2">
      <c r="A28" s="312"/>
      <c r="B28" s="12"/>
      <c r="C28" s="12"/>
      <c r="D28" s="316"/>
      <c r="E28" s="12"/>
      <c r="F28" s="12"/>
      <c r="G28" s="12"/>
      <c r="H28" s="12"/>
    </row>
    <row r="29" spans="1:8" ht="17.100000000000001" customHeight="1" x14ac:dyDescent="0.2">
      <c r="A29" s="312"/>
      <c r="B29" s="398" t="s">
        <v>255</v>
      </c>
      <c r="C29" s="398"/>
      <c r="D29" s="320"/>
      <c r="E29" s="12"/>
      <c r="F29" s="12"/>
      <c r="G29" s="12"/>
      <c r="H29" s="12"/>
    </row>
    <row r="30" spans="1:8" ht="10.5" customHeight="1" x14ac:dyDescent="0.2">
      <c r="A30" s="312"/>
      <c r="B30" s="12"/>
      <c r="C30" s="12"/>
      <c r="D30" s="12"/>
      <c r="E30" s="12"/>
      <c r="F30" s="12"/>
      <c r="G30" s="12"/>
      <c r="H30" s="12"/>
    </row>
    <row r="31" spans="1:8" ht="17.100000000000001" customHeight="1" x14ac:dyDescent="0.2">
      <c r="A31" s="321" t="s">
        <v>267</v>
      </c>
      <c r="B31" s="403" t="s">
        <v>268</v>
      </c>
      <c r="C31" s="403"/>
      <c r="D31" s="315"/>
      <c r="E31" s="12"/>
      <c r="F31" s="12"/>
      <c r="G31" s="12"/>
      <c r="H31" s="12"/>
    </row>
    <row r="32" spans="1:8" ht="4.95" customHeight="1" x14ac:dyDescent="0.2">
      <c r="A32" s="321"/>
      <c r="B32" s="314"/>
      <c r="C32" s="314"/>
      <c r="D32" s="316"/>
      <c r="E32" s="12"/>
      <c r="F32" s="12"/>
      <c r="G32" s="12"/>
      <c r="H32" s="12"/>
    </row>
    <row r="33" spans="1:8" ht="17.100000000000001" customHeight="1" x14ac:dyDescent="0.2">
      <c r="A33" s="311"/>
      <c r="B33" s="12"/>
      <c r="C33" s="313" t="s">
        <v>266</v>
      </c>
      <c r="D33" s="319"/>
      <c r="E33" s="12" t="s">
        <v>249</v>
      </c>
      <c r="F33" s="12"/>
      <c r="G33" s="12"/>
      <c r="H33" s="12"/>
    </row>
    <row r="34" spans="1:8" ht="17.100000000000001" customHeight="1" x14ac:dyDescent="0.2">
      <c r="A34" s="311"/>
      <c r="B34" s="12" t="s">
        <v>260</v>
      </c>
      <c r="C34" s="12" t="s">
        <v>250</v>
      </c>
      <c r="D34" s="12"/>
      <c r="E34" s="12"/>
      <c r="F34" s="12"/>
      <c r="G34" s="12"/>
      <c r="H34" s="12"/>
    </row>
    <row r="35" spans="1:8" ht="17.100000000000001" customHeight="1" x14ac:dyDescent="0.2">
      <c r="A35" s="312"/>
      <c r="B35" s="400" t="s">
        <v>251</v>
      </c>
      <c r="C35" s="400"/>
      <c r="D35" s="319"/>
      <c r="E35" s="12" t="s">
        <v>252</v>
      </c>
      <c r="F35" s="12"/>
      <c r="G35" s="12"/>
      <c r="H35" s="12"/>
    </row>
    <row r="36" spans="1:8" ht="4.5" customHeight="1" x14ac:dyDescent="0.2">
      <c r="A36" s="312"/>
      <c r="B36" s="12"/>
      <c r="C36" s="12"/>
      <c r="D36" s="316"/>
      <c r="E36" s="12"/>
      <c r="F36" s="12"/>
      <c r="G36" s="12"/>
      <c r="H36" s="12"/>
    </row>
    <row r="37" spans="1:8" ht="17.100000000000001" customHeight="1" x14ac:dyDescent="0.2">
      <c r="A37" s="312"/>
      <c r="B37" s="398" t="s">
        <v>255</v>
      </c>
      <c r="C37" s="398"/>
      <c r="D37" s="320"/>
      <c r="E37" s="12"/>
      <c r="F37" s="12"/>
      <c r="G37" s="12"/>
      <c r="H37" s="12"/>
    </row>
    <row r="38" spans="1:8" ht="7.2" customHeight="1" x14ac:dyDescent="0.2">
      <c r="A38" s="311"/>
      <c r="B38" s="12"/>
      <c r="C38" s="12"/>
      <c r="D38" s="12"/>
      <c r="E38" s="12"/>
      <c r="F38" s="12"/>
      <c r="G38" s="12"/>
      <c r="H38" s="12"/>
    </row>
    <row r="39" spans="1:8" ht="17.100000000000001" customHeight="1" x14ac:dyDescent="0.2">
      <c r="A39" s="321" t="s">
        <v>269</v>
      </c>
      <c r="B39" s="399" t="s">
        <v>270</v>
      </c>
      <c r="C39" s="399"/>
      <c r="D39" s="319"/>
      <c r="E39" s="12" t="s">
        <v>249</v>
      </c>
      <c r="F39" s="12"/>
      <c r="G39" s="12"/>
      <c r="H39" s="12"/>
    </row>
    <row r="40" spans="1:8" ht="4.5" customHeight="1" x14ac:dyDescent="0.2">
      <c r="A40" s="321"/>
      <c r="B40" s="318"/>
      <c r="C40" s="318"/>
      <c r="D40" s="322"/>
      <c r="E40" s="12"/>
      <c r="F40" s="12"/>
      <c r="G40" s="12"/>
      <c r="H40" s="12"/>
    </row>
    <row r="41" spans="1:8" ht="17.100000000000001" customHeight="1" x14ac:dyDescent="0.2">
      <c r="A41" s="312"/>
      <c r="B41" s="400" t="s">
        <v>271</v>
      </c>
      <c r="C41" s="400"/>
      <c r="D41" s="315"/>
      <c r="E41" s="12"/>
      <c r="F41" s="12"/>
      <c r="G41" s="12"/>
      <c r="H41" s="12"/>
    </row>
    <row r="42" spans="1:8" ht="4.2" customHeight="1" x14ac:dyDescent="0.2">
      <c r="A42" s="311"/>
      <c r="B42" s="12"/>
      <c r="C42" s="12"/>
      <c r="D42" s="12"/>
      <c r="E42" s="12"/>
      <c r="F42" s="12"/>
      <c r="G42" s="12"/>
      <c r="H42" s="12"/>
    </row>
    <row r="43" spans="1:8" ht="17.100000000000001" customHeight="1" x14ac:dyDescent="0.2">
      <c r="A43" s="311"/>
      <c r="B43" s="12" t="s">
        <v>272</v>
      </c>
      <c r="C43" s="12" t="s">
        <v>250</v>
      </c>
      <c r="D43" s="12"/>
      <c r="E43" s="12"/>
      <c r="F43" s="12"/>
      <c r="G43" s="12"/>
      <c r="H43" s="12"/>
    </row>
    <row r="44" spans="1:8" ht="17.100000000000001" customHeight="1" x14ac:dyDescent="0.2">
      <c r="A44" s="312"/>
      <c r="B44" s="400" t="s">
        <v>251</v>
      </c>
      <c r="C44" s="400"/>
      <c r="D44" s="319"/>
      <c r="E44" s="12" t="s">
        <v>252</v>
      </c>
      <c r="F44" s="12"/>
      <c r="G44" s="12"/>
      <c r="H44" s="12"/>
    </row>
    <row r="45" spans="1:8" ht="6.75" customHeight="1" x14ac:dyDescent="0.2">
      <c r="A45" s="312"/>
      <c r="B45" s="12"/>
      <c r="C45" s="12"/>
      <c r="D45" s="316"/>
      <c r="E45" s="12"/>
      <c r="F45" s="12"/>
      <c r="G45" s="12"/>
      <c r="H45" s="12"/>
    </row>
    <row r="46" spans="1:8" ht="17.100000000000001" customHeight="1" x14ac:dyDescent="0.2">
      <c r="A46" s="312"/>
      <c r="B46" s="398" t="s">
        <v>255</v>
      </c>
      <c r="C46" s="398"/>
      <c r="D46" s="320"/>
      <c r="E46" s="12"/>
      <c r="F46" s="12"/>
      <c r="G46" s="12"/>
      <c r="H46" s="12"/>
    </row>
    <row r="47" spans="1:8" ht="10.95" customHeight="1" x14ac:dyDescent="0.2">
      <c r="A47" s="311"/>
      <c r="B47" s="12"/>
      <c r="C47" s="12"/>
      <c r="D47" s="12"/>
      <c r="E47" s="12"/>
      <c r="F47" s="12"/>
      <c r="G47" s="12"/>
      <c r="H47" s="12"/>
    </row>
    <row r="48" spans="1:8" ht="17.100000000000001" customHeight="1" x14ac:dyDescent="0.2">
      <c r="A48" s="402" t="s">
        <v>273</v>
      </c>
      <c r="B48" s="402"/>
      <c r="C48" s="402"/>
      <c r="D48" s="402"/>
      <c r="E48" s="402"/>
      <c r="F48" s="12"/>
      <c r="G48" s="12"/>
      <c r="H48" s="12"/>
    </row>
    <row r="49" spans="1:8" ht="17.100000000000001" customHeight="1" x14ac:dyDescent="0.2">
      <c r="A49" s="323" t="s">
        <v>69</v>
      </c>
      <c r="B49" s="398" t="s">
        <v>274</v>
      </c>
      <c r="C49" s="398"/>
      <c r="D49" s="315"/>
      <c r="E49" s="12" t="s">
        <v>275</v>
      </c>
      <c r="F49" s="12"/>
      <c r="G49" s="12"/>
      <c r="H49" s="12"/>
    </row>
    <row r="50" spans="1:8" ht="17.100000000000001" customHeight="1" x14ac:dyDescent="0.2">
      <c r="A50" s="323" t="s">
        <v>71</v>
      </c>
      <c r="B50" s="400" t="s">
        <v>276</v>
      </c>
      <c r="C50" s="400"/>
      <c r="D50" s="12"/>
      <c r="E50" s="12"/>
      <c r="F50" s="12"/>
      <c r="G50" s="12"/>
      <c r="H50" s="12"/>
    </row>
    <row r="51" spans="1:8" ht="17.100000000000001" customHeight="1" x14ac:dyDescent="0.2">
      <c r="A51" s="324"/>
      <c r="B51" s="400" t="s">
        <v>279</v>
      </c>
      <c r="C51" s="400"/>
      <c r="D51" s="315"/>
      <c r="E51" s="12" t="s">
        <v>252</v>
      </c>
      <c r="F51" s="12"/>
      <c r="G51" s="12"/>
      <c r="H51" s="12"/>
    </row>
    <row r="52" spans="1:8" ht="3.45" customHeight="1" x14ac:dyDescent="0.2">
      <c r="A52" s="324"/>
      <c r="B52" s="12"/>
      <c r="C52" s="12"/>
      <c r="D52" s="316"/>
      <c r="E52" s="12"/>
      <c r="F52" s="12"/>
      <c r="G52" s="12"/>
      <c r="H52" s="12"/>
    </row>
    <row r="53" spans="1:8" ht="17.100000000000001" customHeight="1" x14ac:dyDescent="0.2">
      <c r="A53" s="323"/>
      <c r="B53" s="400" t="s">
        <v>278</v>
      </c>
      <c r="C53" s="400"/>
      <c r="D53" s="315"/>
      <c r="E53" s="12" t="s">
        <v>277</v>
      </c>
      <c r="F53" s="12"/>
      <c r="G53" s="12"/>
      <c r="H53" s="12"/>
    </row>
    <row r="54" spans="1:8" ht="4.2" customHeight="1" x14ac:dyDescent="0.2">
      <c r="A54" s="323"/>
      <c r="B54" s="12"/>
      <c r="C54" s="12"/>
      <c r="D54" s="316"/>
      <c r="E54" s="12"/>
      <c r="F54" s="12"/>
      <c r="G54" s="12"/>
      <c r="H54" s="12"/>
    </row>
    <row r="55" spans="1:8" ht="17.100000000000001" customHeight="1" x14ac:dyDescent="0.2">
      <c r="A55" s="311"/>
      <c r="B55" s="12" t="s">
        <v>280</v>
      </c>
      <c r="C55" s="401"/>
      <c r="D55" s="401"/>
      <c r="E55" s="12" t="s">
        <v>254</v>
      </c>
      <c r="F55" s="12"/>
      <c r="G55" s="12"/>
      <c r="H55" s="12"/>
    </row>
    <row r="56" spans="1:8" ht="14.4" x14ac:dyDescent="0.2">
      <c r="A56" s="311"/>
      <c r="B56" s="12"/>
      <c r="C56" s="12"/>
      <c r="D56" s="12"/>
      <c r="E56" s="12"/>
      <c r="F56" s="12"/>
      <c r="G56" s="12"/>
      <c r="H56" s="12"/>
    </row>
    <row r="57" spans="1:8" ht="14.4" x14ac:dyDescent="0.2">
      <c r="A57" s="312"/>
      <c r="B57" s="12"/>
      <c r="C57" s="12"/>
      <c r="D57" s="12"/>
      <c r="E57" s="12"/>
      <c r="F57" s="12"/>
      <c r="G57" s="12"/>
      <c r="H57" s="12"/>
    </row>
    <row r="58" spans="1:8" ht="14.4" x14ac:dyDescent="0.2">
      <c r="A58" s="311"/>
      <c r="B58" s="12"/>
      <c r="C58" s="12"/>
      <c r="D58" s="12"/>
      <c r="E58" s="12"/>
      <c r="F58" s="12"/>
      <c r="G58" s="12"/>
      <c r="H58" s="12"/>
    </row>
    <row r="59" spans="1:8" ht="14.4" x14ac:dyDescent="0.2">
      <c r="A59" s="311"/>
      <c r="B59" s="12"/>
      <c r="D59" s="12"/>
      <c r="E59" s="12"/>
      <c r="F59" s="12"/>
      <c r="G59" s="12"/>
      <c r="H59" s="12"/>
    </row>
  </sheetData>
  <sheetProtection selectLockedCells="1"/>
  <mergeCells count="28">
    <mergeCell ref="A1:E1"/>
    <mergeCell ref="A3:E3"/>
    <mergeCell ref="B7:C7"/>
    <mergeCell ref="B10:D10"/>
    <mergeCell ref="B11:C11"/>
    <mergeCell ref="B9:C9"/>
    <mergeCell ref="A2:D2"/>
    <mergeCell ref="B13:C13"/>
    <mergeCell ref="B15:C15"/>
    <mergeCell ref="B17:C17"/>
    <mergeCell ref="B20:C20"/>
    <mergeCell ref="B22:C22"/>
    <mergeCell ref="B24:C24"/>
    <mergeCell ref="B27:C27"/>
    <mergeCell ref="B29:C29"/>
    <mergeCell ref="B31:C31"/>
    <mergeCell ref="B35:C35"/>
    <mergeCell ref="B37:C37"/>
    <mergeCell ref="B39:C39"/>
    <mergeCell ref="B51:C51"/>
    <mergeCell ref="B53:C53"/>
    <mergeCell ref="C55:D55"/>
    <mergeCell ref="B41:C41"/>
    <mergeCell ref="B44:C44"/>
    <mergeCell ref="B46:C46"/>
    <mergeCell ref="A48:E48"/>
    <mergeCell ref="B49:C49"/>
    <mergeCell ref="B50:C50"/>
  </mergeCells>
  <phoneticPr fontId="2"/>
  <printOptions horizontalCentered="1"/>
  <pageMargins left="0.70866141732283472" right="0.70866141732283472" top="0.74803149606299213" bottom="0.74803149606299213" header="0.31496062992125984" footer="0.31496062992125984"/>
  <pageSetup paperSize="9" scale="92" orientation="portrait" r:id="rId1"/>
  <headerFooter>
    <oddFooter>&amp;C&amp;"ＭＳ ゴシック,標準"&amp;10&amp;P/&amp;N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K51"/>
  <sheetViews>
    <sheetView view="pageBreakPreview" zoomScale="110" zoomScaleNormal="100" zoomScaleSheetLayoutView="110" workbookViewId="0">
      <selection activeCell="E11" sqref="E11"/>
    </sheetView>
  </sheetViews>
  <sheetFormatPr defaultRowHeight="13.2" x14ac:dyDescent="0.2"/>
  <cols>
    <col min="1" max="1" width="6.109375" customWidth="1"/>
    <col min="2" max="2" width="4.6640625" customWidth="1"/>
    <col min="3" max="3" width="22" customWidth="1"/>
    <col min="4" max="4" width="7.77734375" customWidth="1"/>
    <col min="8" max="8" width="5.44140625" customWidth="1"/>
    <col min="9" max="9" width="12.6640625" customWidth="1"/>
    <col min="10" max="10" width="2.109375" customWidth="1"/>
  </cols>
  <sheetData>
    <row r="2" spans="1:10" s="1" customFormat="1" ht="16.2" x14ac:dyDescent="0.2">
      <c r="A2" s="43" t="s">
        <v>282</v>
      </c>
      <c r="B2" s="15"/>
      <c r="C2" s="15"/>
      <c r="D2" s="15"/>
      <c r="E2" s="15"/>
      <c r="F2" s="15"/>
      <c r="G2" s="15"/>
      <c r="H2" s="15"/>
      <c r="I2" s="15"/>
      <c r="J2" s="15"/>
    </row>
    <row r="3" spans="1:10" s="1" customFormat="1" ht="16.2" x14ac:dyDescent="0.2">
      <c r="A3" s="220" t="s">
        <v>199</v>
      </c>
      <c r="B3" s="15"/>
      <c r="C3" s="15"/>
      <c r="D3" s="15"/>
      <c r="E3" s="15"/>
      <c r="F3" s="15"/>
      <c r="G3" s="15"/>
      <c r="H3" s="15"/>
      <c r="I3" s="15"/>
      <c r="J3" s="13"/>
    </row>
    <row r="4" spans="1:10" ht="18" customHeight="1" thickBot="1" x14ac:dyDescent="0.25">
      <c r="A4" s="16"/>
      <c r="B4" s="13"/>
      <c r="C4" s="13"/>
      <c r="D4" s="13"/>
      <c r="E4" s="13"/>
      <c r="F4" s="13" t="s">
        <v>293</v>
      </c>
      <c r="G4" s="13"/>
      <c r="H4" s="13"/>
      <c r="J4" s="13"/>
    </row>
    <row r="5" spans="1:10" ht="13.5" customHeight="1" x14ac:dyDescent="0.2">
      <c r="A5" s="435"/>
      <c r="B5" s="436"/>
      <c r="C5" s="437"/>
      <c r="D5" s="446" t="s">
        <v>177</v>
      </c>
      <c r="E5" s="449" t="s">
        <v>1</v>
      </c>
      <c r="F5" s="450"/>
      <c r="G5" s="451"/>
      <c r="H5" s="427" t="s">
        <v>296</v>
      </c>
      <c r="I5" s="428"/>
      <c r="J5" s="86"/>
    </row>
    <row r="6" spans="1:10" ht="25.5" customHeight="1" x14ac:dyDescent="0.2">
      <c r="A6" s="438"/>
      <c r="B6" s="439"/>
      <c r="C6" s="440"/>
      <c r="D6" s="447"/>
      <c r="E6" s="17" t="s">
        <v>104</v>
      </c>
      <c r="F6" s="358" t="s">
        <v>178</v>
      </c>
      <c r="G6" s="18" t="s">
        <v>2</v>
      </c>
      <c r="H6" s="429" t="s">
        <v>3</v>
      </c>
      <c r="I6" s="430"/>
      <c r="J6" s="87"/>
    </row>
    <row r="7" spans="1:10" ht="15" customHeight="1" thickBot="1" x14ac:dyDescent="0.25">
      <c r="A7" s="441"/>
      <c r="B7" s="442"/>
      <c r="C7" s="443"/>
      <c r="D7" s="448"/>
      <c r="E7" s="19" t="s">
        <v>4</v>
      </c>
      <c r="F7" s="20" t="s">
        <v>5</v>
      </c>
      <c r="G7" s="21" t="s">
        <v>6</v>
      </c>
      <c r="H7" s="431"/>
      <c r="I7" s="432"/>
      <c r="J7" s="88"/>
    </row>
    <row r="8" spans="1:10" ht="20.25" customHeight="1" x14ac:dyDescent="0.2">
      <c r="A8" s="410" t="s">
        <v>7</v>
      </c>
      <c r="B8" s="184"/>
      <c r="C8" s="185" t="s">
        <v>171</v>
      </c>
      <c r="D8" s="161" t="s">
        <v>181</v>
      </c>
      <c r="E8" s="254"/>
      <c r="F8" s="157">
        <f>E8*H8</f>
        <v>0</v>
      </c>
      <c r="G8" s="260" t="str">
        <f>IF(E8="","",F8/F$28*100)</f>
        <v/>
      </c>
      <c r="H8" s="158">
        <v>9.83</v>
      </c>
      <c r="I8" s="165" t="s">
        <v>183</v>
      </c>
      <c r="J8" s="86"/>
    </row>
    <row r="9" spans="1:10" ht="20.25" customHeight="1" x14ac:dyDescent="0.2">
      <c r="A9" s="411"/>
      <c r="B9" s="414" t="s">
        <v>45</v>
      </c>
      <c r="C9" s="154" t="s">
        <v>8</v>
      </c>
      <c r="D9" s="155" t="s">
        <v>184</v>
      </c>
      <c r="E9" s="254"/>
      <c r="F9" s="35">
        <f t="shared" ref="F9:F14" si="0">E9*H9</f>
        <v>0</v>
      </c>
      <c r="G9" s="260" t="str">
        <f>IF(E9="","",F9/F$28*100)</f>
        <v/>
      </c>
      <c r="H9" s="156">
        <v>36.5</v>
      </c>
      <c r="I9" s="166" t="s">
        <v>187</v>
      </c>
      <c r="J9" s="86"/>
    </row>
    <row r="10" spans="1:10" ht="20.25" customHeight="1" x14ac:dyDescent="0.2">
      <c r="A10" s="411"/>
      <c r="B10" s="414"/>
      <c r="C10" s="22" t="s">
        <v>52</v>
      </c>
      <c r="D10" s="155" t="s">
        <v>184</v>
      </c>
      <c r="E10" s="254"/>
      <c r="F10" s="23">
        <f t="shared" si="0"/>
        <v>0</v>
      </c>
      <c r="G10" s="261" t="str">
        <f>IF(E10="","",F10/F$28*100)</f>
        <v/>
      </c>
      <c r="H10" s="24">
        <v>38.9</v>
      </c>
      <c r="I10" s="167" t="s">
        <v>187</v>
      </c>
      <c r="J10" s="86"/>
    </row>
    <row r="11" spans="1:10" ht="20.25" customHeight="1" x14ac:dyDescent="0.2">
      <c r="A11" s="411"/>
      <c r="B11" s="414"/>
      <c r="C11" s="22" t="s">
        <v>9</v>
      </c>
      <c r="D11" s="152" t="s">
        <v>193</v>
      </c>
      <c r="E11" s="254"/>
      <c r="F11" s="23">
        <f t="shared" si="0"/>
        <v>0</v>
      </c>
      <c r="G11" s="261" t="str">
        <f t="shared" ref="G11:G16" si="1">IF(E11="","",F11/F$28*100)</f>
        <v/>
      </c>
      <c r="H11" s="359" t="s">
        <v>294</v>
      </c>
      <c r="I11" s="168" t="s">
        <v>286</v>
      </c>
      <c r="J11" s="86"/>
    </row>
    <row r="12" spans="1:10" ht="20.25" customHeight="1" x14ac:dyDescent="0.2">
      <c r="A12" s="411"/>
      <c r="B12" s="414"/>
      <c r="C12" s="22" t="s">
        <v>10</v>
      </c>
      <c r="D12" s="152" t="s">
        <v>182</v>
      </c>
      <c r="E12" s="254"/>
      <c r="F12" s="23">
        <f t="shared" si="0"/>
        <v>0</v>
      </c>
      <c r="G12" s="261" t="str">
        <f t="shared" si="1"/>
        <v/>
      </c>
      <c r="H12" s="24">
        <v>54.7</v>
      </c>
      <c r="I12" s="167" t="s">
        <v>188</v>
      </c>
      <c r="J12" s="86"/>
    </row>
    <row r="13" spans="1:10" ht="20.25" customHeight="1" x14ac:dyDescent="0.2">
      <c r="A13" s="411"/>
      <c r="B13" s="414"/>
      <c r="C13" s="25" t="s">
        <v>11</v>
      </c>
      <c r="D13" s="153" t="s">
        <v>182</v>
      </c>
      <c r="E13" s="254"/>
      <c r="F13" s="23">
        <f t="shared" si="0"/>
        <v>0</v>
      </c>
      <c r="G13" s="261" t="str">
        <f t="shared" si="1"/>
        <v/>
      </c>
      <c r="H13" s="24">
        <v>50.1</v>
      </c>
      <c r="I13" s="167" t="s">
        <v>188</v>
      </c>
      <c r="J13" s="86"/>
    </row>
    <row r="14" spans="1:10" ht="20.25" customHeight="1" x14ac:dyDescent="0.2">
      <c r="A14" s="411"/>
      <c r="B14" s="414"/>
      <c r="C14" s="22" t="s">
        <v>12</v>
      </c>
      <c r="D14" s="155" t="s">
        <v>185</v>
      </c>
      <c r="E14" s="254"/>
      <c r="F14" s="23">
        <f t="shared" si="0"/>
        <v>0</v>
      </c>
      <c r="G14" s="261" t="str">
        <f t="shared" si="1"/>
        <v/>
      </c>
      <c r="H14" s="24">
        <v>33.4</v>
      </c>
      <c r="I14" s="167" t="s">
        <v>187</v>
      </c>
      <c r="J14" s="86"/>
    </row>
    <row r="15" spans="1:10" ht="20.25" customHeight="1" x14ac:dyDescent="0.2">
      <c r="A15" s="411"/>
      <c r="B15" s="414"/>
      <c r="C15" s="22" t="s">
        <v>13</v>
      </c>
      <c r="D15" s="155" t="s">
        <v>185</v>
      </c>
      <c r="E15" s="254"/>
      <c r="F15" s="23">
        <f>E15*H15</f>
        <v>0</v>
      </c>
      <c r="G15" s="261" t="str">
        <f t="shared" si="1"/>
        <v/>
      </c>
      <c r="H15" s="359" t="s">
        <v>295</v>
      </c>
      <c r="I15" s="167" t="s">
        <v>187</v>
      </c>
      <c r="J15" s="86"/>
    </row>
    <row r="16" spans="1:10" ht="20.25" customHeight="1" x14ac:dyDescent="0.2">
      <c r="A16" s="411"/>
      <c r="B16" s="414"/>
      <c r="C16" s="206" t="s">
        <v>229</v>
      </c>
      <c r="D16" s="197" t="s">
        <v>168</v>
      </c>
      <c r="E16" s="256"/>
      <c r="F16" s="221">
        <f>E16*H16</f>
        <v>0</v>
      </c>
      <c r="G16" s="262" t="str">
        <f t="shared" si="1"/>
        <v/>
      </c>
      <c r="H16" s="305"/>
      <c r="I16" s="306"/>
      <c r="J16" s="86"/>
    </row>
    <row r="17" spans="1:10" ht="20.25" customHeight="1" thickBot="1" x14ac:dyDescent="0.25">
      <c r="A17" s="411"/>
      <c r="B17" s="415"/>
      <c r="C17" s="82" t="s">
        <v>14</v>
      </c>
      <c r="D17" s="29" t="s">
        <v>179</v>
      </c>
      <c r="E17" s="30"/>
      <c r="F17" s="258">
        <f>SUM(F9:F16)</f>
        <v>0</v>
      </c>
      <c r="G17" s="263" t="str">
        <f>IF(F17=0,"",F17/F$28*100)</f>
        <v/>
      </c>
      <c r="H17" s="433"/>
      <c r="I17" s="434"/>
      <c r="J17" s="86"/>
    </row>
    <row r="18" spans="1:10" ht="20.25" customHeight="1" thickTop="1" x14ac:dyDescent="0.2">
      <c r="A18" s="412"/>
      <c r="B18" s="420" t="s">
        <v>0</v>
      </c>
      <c r="C18" s="355" t="s">
        <v>15</v>
      </c>
      <c r="D18" s="162" t="s">
        <v>180</v>
      </c>
      <c r="E18" s="257"/>
      <c r="F18" s="31">
        <f t="shared" ref="F18:F23" si="2">E18*H18</f>
        <v>0</v>
      </c>
      <c r="G18" s="264" t="str">
        <f>IF(E18="","",F18/F$28*100)</f>
        <v/>
      </c>
      <c r="H18" s="32">
        <v>3.6</v>
      </c>
      <c r="I18" s="169" t="s">
        <v>183</v>
      </c>
      <c r="J18" s="86"/>
    </row>
    <row r="19" spans="1:10" ht="20.25" customHeight="1" x14ac:dyDescent="0.2">
      <c r="A19" s="411"/>
      <c r="B19" s="414"/>
      <c r="C19" s="22" t="s">
        <v>16</v>
      </c>
      <c r="D19" s="161" t="s">
        <v>181</v>
      </c>
      <c r="E19" s="255"/>
      <c r="F19" s="23">
        <f t="shared" si="2"/>
        <v>0</v>
      </c>
      <c r="G19" s="261" t="str">
        <f>IF(E19="","",F19/F$28*100)</f>
        <v/>
      </c>
      <c r="H19" s="24">
        <v>3.6</v>
      </c>
      <c r="I19" s="167" t="s">
        <v>183</v>
      </c>
      <c r="J19" s="86"/>
    </row>
    <row r="20" spans="1:10" ht="20.25" customHeight="1" x14ac:dyDescent="0.2">
      <c r="A20" s="411"/>
      <c r="B20" s="414"/>
      <c r="C20" s="22" t="s">
        <v>17</v>
      </c>
      <c r="D20" s="163" t="s">
        <v>180</v>
      </c>
      <c r="E20" s="255"/>
      <c r="F20" s="23">
        <f t="shared" si="2"/>
        <v>0</v>
      </c>
      <c r="G20" s="261" t="str">
        <f t="shared" ref="G20:G27" si="3">IF(E20="","",F20/F$28*100)</f>
        <v/>
      </c>
      <c r="H20" s="24">
        <v>3.6</v>
      </c>
      <c r="I20" s="167" t="s">
        <v>183</v>
      </c>
      <c r="J20" s="86"/>
    </row>
    <row r="21" spans="1:10" ht="20.25" customHeight="1" x14ac:dyDescent="0.2">
      <c r="A21" s="411"/>
      <c r="B21" s="414"/>
      <c r="C21" s="22" t="s">
        <v>18</v>
      </c>
      <c r="D21" s="163" t="s">
        <v>180</v>
      </c>
      <c r="E21" s="255"/>
      <c r="F21" s="23">
        <f t="shared" si="2"/>
        <v>0</v>
      </c>
      <c r="G21" s="261" t="str">
        <f>IF(E21="","",F21/F$28*100)</f>
        <v/>
      </c>
      <c r="H21" s="24">
        <v>3.6</v>
      </c>
      <c r="I21" s="167" t="s">
        <v>183</v>
      </c>
      <c r="J21" s="86"/>
    </row>
    <row r="22" spans="1:10" ht="20.25" customHeight="1" x14ac:dyDescent="0.2">
      <c r="A22" s="411"/>
      <c r="B22" s="414"/>
      <c r="C22" s="22" t="s">
        <v>19</v>
      </c>
      <c r="D22" s="163" t="s">
        <v>180</v>
      </c>
      <c r="E22" s="255"/>
      <c r="F22" s="23">
        <f t="shared" si="2"/>
        <v>0</v>
      </c>
      <c r="G22" s="261" t="str">
        <f>IF(E22="","",F22/F$28*100)</f>
        <v/>
      </c>
      <c r="H22" s="24">
        <v>3.6</v>
      </c>
      <c r="I22" s="167" t="s">
        <v>183</v>
      </c>
      <c r="J22" s="86"/>
    </row>
    <row r="23" spans="1:10" ht="20.25" customHeight="1" x14ac:dyDescent="0.2">
      <c r="A23" s="411"/>
      <c r="B23" s="414"/>
      <c r="C23" s="26" t="s">
        <v>20</v>
      </c>
      <c r="D23" s="164" t="s">
        <v>180</v>
      </c>
      <c r="E23" s="256"/>
      <c r="F23" s="27">
        <f t="shared" si="2"/>
        <v>0</v>
      </c>
      <c r="G23" s="262" t="str">
        <f>IF(E23="","",F23/F$28*100)</f>
        <v/>
      </c>
      <c r="H23" s="28">
        <v>3.6</v>
      </c>
      <c r="I23" s="170" t="s">
        <v>183</v>
      </c>
      <c r="J23" s="86"/>
    </row>
    <row r="24" spans="1:10" ht="20.25" customHeight="1" thickBot="1" x14ac:dyDescent="0.25">
      <c r="A24" s="411"/>
      <c r="B24" s="421"/>
      <c r="C24" s="33" t="s">
        <v>21</v>
      </c>
      <c r="D24" s="34" t="s">
        <v>179</v>
      </c>
      <c r="E24" s="30"/>
      <c r="F24" s="258">
        <f>SUM(F18:F23)</f>
        <v>0</v>
      </c>
      <c r="G24" s="263" t="str">
        <f>IF(F24=0,"",F24/F$28*100)</f>
        <v/>
      </c>
      <c r="H24" s="416"/>
      <c r="I24" s="417"/>
      <c r="J24" s="86"/>
    </row>
    <row r="25" spans="1:10" ht="20.25" customHeight="1" thickTop="1" x14ac:dyDescent="0.2">
      <c r="A25" s="411"/>
      <c r="B25" s="422" t="s">
        <v>64</v>
      </c>
      <c r="C25" s="202"/>
      <c r="D25" s="203"/>
      <c r="E25" s="254"/>
      <c r="F25" s="27">
        <f>E25*H25</f>
        <v>0</v>
      </c>
      <c r="G25" s="260" t="str">
        <f t="shared" si="3"/>
        <v/>
      </c>
      <c r="H25" s="188"/>
      <c r="I25" s="186"/>
      <c r="J25" s="86"/>
    </row>
    <row r="26" spans="1:10" ht="20.25" customHeight="1" x14ac:dyDescent="0.2">
      <c r="A26" s="411"/>
      <c r="B26" s="414"/>
      <c r="C26" s="204"/>
      <c r="D26" s="205"/>
      <c r="E26" s="256"/>
      <c r="F26" s="27">
        <f>E26*H26</f>
        <v>0</v>
      </c>
      <c r="G26" s="262" t="str">
        <f t="shared" si="3"/>
        <v/>
      </c>
      <c r="H26" s="189"/>
      <c r="I26" s="187"/>
      <c r="J26" s="86"/>
    </row>
    <row r="27" spans="1:10" ht="20.25" customHeight="1" thickBot="1" x14ac:dyDescent="0.25">
      <c r="A27" s="411"/>
      <c r="B27" s="423"/>
      <c r="C27" s="36" t="s">
        <v>22</v>
      </c>
      <c r="D27" s="37" t="s">
        <v>179</v>
      </c>
      <c r="E27" s="38"/>
      <c r="F27" s="259">
        <f>SUM(F25:F26)</f>
        <v>0</v>
      </c>
      <c r="G27" s="265" t="str">
        <f t="shared" si="3"/>
        <v/>
      </c>
      <c r="H27" s="418"/>
      <c r="I27" s="419"/>
      <c r="J27" s="86"/>
    </row>
    <row r="28" spans="1:10" ht="20.25" customHeight="1" thickBot="1" x14ac:dyDescent="0.25">
      <c r="A28" s="413"/>
      <c r="B28" s="444" t="s">
        <v>23</v>
      </c>
      <c r="C28" s="445"/>
      <c r="D28" s="39" t="s">
        <v>179</v>
      </c>
      <c r="E28" s="40"/>
      <c r="F28" s="41">
        <f>F8+F17+F24+F27</f>
        <v>0</v>
      </c>
      <c r="G28" s="42">
        <v>100</v>
      </c>
      <c r="H28" s="14"/>
      <c r="I28" s="14"/>
      <c r="J28" s="13"/>
    </row>
    <row r="29" spans="1:10" ht="20.25" customHeight="1" x14ac:dyDescent="0.2">
      <c r="A29" s="171"/>
      <c r="B29" s="172"/>
      <c r="C29" s="172"/>
      <c r="D29" s="172"/>
      <c r="E29" s="47"/>
      <c r="F29" s="47"/>
      <c r="G29" s="47"/>
      <c r="H29" s="14"/>
      <c r="I29" s="14"/>
      <c r="J29" s="13"/>
    </row>
    <row r="30" spans="1:10" ht="20.25" customHeight="1" thickBot="1" x14ac:dyDescent="0.25">
      <c r="A30" s="352" t="s">
        <v>290</v>
      </c>
      <c r="B30" s="350"/>
      <c r="C30" s="350"/>
      <c r="D30" s="350"/>
      <c r="E30" s="350"/>
      <c r="F30" s="350"/>
      <c r="G30" s="350"/>
      <c r="H30" s="350"/>
      <c r="I30" s="14"/>
      <c r="J30" s="13"/>
    </row>
    <row r="31" spans="1:10" ht="20.25" customHeight="1" x14ac:dyDescent="0.2">
      <c r="A31" s="171"/>
      <c r="B31" s="455" t="s">
        <v>289</v>
      </c>
      <c r="C31" s="456"/>
      <c r="D31" s="456"/>
      <c r="E31" s="456"/>
      <c r="F31" s="456"/>
      <c r="G31" s="456"/>
      <c r="H31" s="456"/>
      <c r="I31" s="457"/>
      <c r="J31" s="13"/>
    </row>
    <row r="32" spans="1:10" ht="20.25" customHeight="1" x14ac:dyDescent="0.2">
      <c r="A32" s="171"/>
      <c r="B32" s="458"/>
      <c r="C32" s="459"/>
      <c r="D32" s="459"/>
      <c r="E32" s="459"/>
      <c r="F32" s="459"/>
      <c r="G32" s="459"/>
      <c r="H32" s="459"/>
      <c r="I32" s="460"/>
      <c r="J32" s="13"/>
    </row>
    <row r="33" spans="1:11" ht="20.25" customHeight="1" x14ac:dyDescent="0.2">
      <c r="A33" s="171"/>
      <c r="B33" s="458"/>
      <c r="C33" s="459"/>
      <c r="D33" s="459"/>
      <c r="E33" s="459"/>
      <c r="F33" s="459"/>
      <c r="G33" s="459"/>
      <c r="H33" s="459"/>
      <c r="I33" s="460"/>
      <c r="J33" s="13"/>
    </row>
    <row r="34" spans="1:11" ht="20.25" customHeight="1" x14ac:dyDescent="0.2">
      <c r="A34" s="171"/>
      <c r="B34" s="458"/>
      <c r="C34" s="459"/>
      <c r="D34" s="459"/>
      <c r="E34" s="459"/>
      <c r="F34" s="459"/>
      <c r="G34" s="459"/>
      <c r="H34" s="459"/>
      <c r="I34" s="460"/>
      <c r="J34" s="13"/>
    </row>
    <row r="35" spans="1:11" ht="20.25" customHeight="1" thickBot="1" x14ac:dyDescent="0.25">
      <c r="A35" s="171"/>
      <c r="B35" s="461"/>
      <c r="C35" s="462"/>
      <c r="D35" s="462"/>
      <c r="E35" s="462"/>
      <c r="F35" s="462"/>
      <c r="G35" s="462"/>
      <c r="H35" s="462"/>
      <c r="I35" s="463"/>
      <c r="J35" s="13"/>
    </row>
    <row r="36" spans="1:11" ht="20.25" customHeight="1" x14ac:dyDescent="0.2">
      <c r="A36" s="171"/>
      <c r="B36" s="172"/>
      <c r="C36" s="172"/>
      <c r="D36" s="172"/>
      <c r="E36" s="47"/>
      <c r="F36" s="47"/>
      <c r="G36" s="47"/>
      <c r="H36" s="14"/>
      <c r="I36" s="14"/>
      <c r="J36" s="13"/>
    </row>
    <row r="37" spans="1:11" s="1" customFormat="1" ht="15" customHeight="1" x14ac:dyDescent="0.2">
      <c r="A37" s="64" t="s">
        <v>65</v>
      </c>
      <c r="B37" s="424" t="s">
        <v>246</v>
      </c>
      <c r="C37" s="425"/>
      <c r="D37" s="425"/>
      <c r="E37" s="425"/>
      <c r="F37" s="425"/>
      <c r="G37" s="425"/>
      <c r="H37" s="425"/>
      <c r="I37" s="425"/>
      <c r="J37" s="15"/>
    </row>
    <row r="38" spans="1:11" s="1" customFormat="1" ht="39" customHeight="1" x14ac:dyDescent="0.2">
      <c r="A38" s="64" t="s">
        <v>65</v>
      </c>
      <c r="B38" s="70" t="s">
        <v>75</v>
      </c>
      <c r="C38" s="426" t="s">
        <v>160</v>
      </c>
      <c r="D38" s="426"/>
      <c r="E38" s="426"/>
      <c r="F38" s="426"/>
      <c r="G38" s="426"/>
      <c r="H38" s="426"/>
      <c r="I38" s="426"/>
      <c r="J38" s="10"/>
      <c r="K38"/>
    </row>
    <row r="39" spans="1:11" s="1" customFormat="1" ht="11.25" customHeight="1" x14ac:dyDescent="0.2">
      <c r="A39" s="64"/>
      <c r="B39" s="70"/>
      <c r="C39" s="10"/>
      <c r="D39" s="10"/>
      <c r="E39" s="10"/>
      <c r="F39" s="10"/>
      <c r="G39" s="10"/>
      <c r="H39" s="10"/>
      <c r="I39" s="10"/>
      <c r="J39" s="10"/>
      <c r="K39"/>
    </row>
    <row r="40" spans="1:11" s="1" customFormat="1" ht="18.75" customHeight="1" x14ac:dyDescent="0.2">
      <c r="A40" s="65" t="s">
        <v>66</v>
      </c>
      <c r="B40" s="71" t="s">
        <v>76</v>
      </c>
      <c r="C40" s="409" t="s">
        <v>161</v>
      </c>
      <c r="D40" s="409"/>
      <c r="E40" s="409"/>
      <c r="F40" s="409"/>
      <c r="G40" s="409"/>
      <c r="H40" s="409"/>
      <c r="I40" s="409"/>
      <c r="J40" s="10"/>
      <c r="K40"/>
    </row>
    <row r="41" spans="1:11" s="1" customFormat="1" ht="24.75" customHeight="1" x14ac:dyDescent="0.2">
      <c r="B41" s="71" t="s">
        <v>77</v>
      </c>
      <c r="C41" s="452" t="s">
        <v>189</v>
      </c>
      <c r="D41" s="453"/>
      <c r="E41" s="453"/>
      <c r="F41" s="453"/>
      <c r="G41" s="453"/>
      <c r="H41" s="453"/>
      <c r="I41" s="453"/>
      <c r="J41" s="66"/>
      <c r="K41" s="66"/>
    </row>
    <row r="42" spans="1:11" s="1" customFormat="1" ht="33.75" customHeight="1" x14ac:dyDescent="0.2">
      <c r="B42" s="71" t="s">
        <v>79</v>
      </c>
      <c r="C42" s="408" t="s">
        <v>78</v>
      </c>
      <c r="D42" s="464"/>
      <c r="E42" s="464"/>
      <c r="F42" s="464"/>
      <c r="G42" s="464"/>
      <c r="H42" s="464"/>
      <c r="I42" s="464"/>
      <c r="J42" s="66"/>
      <c r="K42" s="66"/>
    </row>
    <row r="43" spans="1:11" s="1" customFormat="1" ht="27.75" customHeight="1" x14ac:dyDescent="0.2">
      <c r="B43" s="71" t="s">
        <v>109</v>
      </c>
      <c r="C43" s="408" t="s">
        <v>186</v>
      </c>
      <c r="D43" s="408"/>
      <c r="E43" s="408"/>
      <c r="F43" s="408"/>
      <c r="G43" s="408"/>
      <c r="H43" s="408"/>
      <c r="I43" s="408"/>
      <c r="J43" s="2"/>
    </row>
    <row r="44" spans="1:11" s="1" customFormat="1" ht="15" customHeight="1" x14ac:dyDescent="0.15">
      <c r="A44" s="3"/>
      <c r="C44" s="15"/>
      <c r="D44" s="15"/>
      <c r="E44" s="15"/>
      <c r="F44" s="15"/>
      <c r="G44" s="15"/>
      <c r="H44" s="15"/>
      <c r="I44" s="15"/>
      <c r="J44" s="15"/>
    </row>
    <row r="45" spans="1:11" s="1" customFormat="1" ht="15" customHeight="1" x14ac:dyDescent="0.2">
      <c r="A45" s="2"/>
      <c r="B45" s="15"/>
      <c r="C45" s="15"/>
      <c r="D45" s="15"/>
      <c r="E45" s="15"/>
      <c r="F45" s="15"/>
      <c r="G45" s="15"/>
      <c r="H45" s="15"/>
      <c r="I45" s="15"/>
      <c r="J45" s="15"/>
    </row>
    <row r="46" spans="1:11" s="1" customFormat="1" ht="13.5" customHeight="1" x14ac:dyDescent="0.2">
      <c r="B46" s="454"/>
      <c r="C46" s="408"/>
      <c r="D46" s="408"/>
      <c r="E46" s="408"/>
      <c r="F46" s="408"/>
      <c r="G46" s="408"/>
      <c r="H46" s="408"/>
      <c r="I46" s="408"/>
      <c r="J46" s="408"/>
    </row>
    <row r="47" spans="1:11" s="1" customFormat="1" x14ac:dyDescent="0.2">
      <c r="B47" s="452"/>
      <c r="C47" s="453"/>
      <c r="D47" s="453"/>
      <c r="E47" s="453"/>
      <c r="F47" s="453"/>
      <c r="G47" s="453"/>
      <c r="H47" s="453"/>
      <c r="I47" s="453"/>
      <c r="J47" s="453"/>
    </row>
    <row r="48" spans="1:11" s="1" customFormat="1" x14ac:dyDescent="0.2">
      <c r="B48" s="452"/>
      <c r="C48" s="453"/>
      <c r="D48" s="453"/>
      <c r="E48" s="453"/>
      <c r="F48" s="453"/>
      <c r="G48" s="453"/>
      <c r="H48" s="453"/>
      <c r="I48" s="453"/>
      <c r="J48" s="453"/>
    </row>
    <row r="49" spans="2:10" s="1" customFormat="1" ht="38.25" customHeight="1" x14ac:dyDescent="0.15">
      <c r="B49" s="3"/>
      <c r="C49" s="426"/>
      <c r="D49" s="426"/>
      <c r="E49" s="426"/>
      <c r="F49" s="426"/>
      <c r="G49" s="426"/>
      <c r="H49" s="426"/>
      <c r="I49" s="426"/>
      <c r="J49" s="426"/>
    </row>
    <row r="50" spans="2:10" s="1" customFormat="1" x14ac:dyDescent="0.2"/>
    <row r="51" spans="2:10" s="1" customFormat="1" x14ac:dyDescent="0.2"/>
  </sheetData>
  <mergeCells count="25">
    <mergeCell ref="C49:J49"/>
    <mergeCell ref="H5:I5"/>
    <mergeCell ref="H6:I6"/>
    <mergeCell ref="H7:I7"/>
    <mergeCell ref="H17:I17"/>
    <mergeCell ref="A5:C7"/>
    <mergeCell ref="B28:C28"/>
    <mergeCell ref="D5:D7"/>
    <mergeCell ref="E5:G5"/>
    <mergeCell ref="B48:J48"/>
    <mergeCell ref="B47:J47"/>
    <mergeCell ref="B46:J46"/>
    <mergeCell ref="C38:I38"/>
    <mergeCell ref="C41:I41"/>
    <mergeCell ref="B31:I35"/>
    <mergeCell ref="C42:I42"/>
    <mergeCell ref="C43:I43"/>
    <mergeCell ref="C40:I40"/>
    <mergeCell ref="A8:A28"/>
    <mergeCell ref="B9:B17"/>
    <mergeCell ref="H24:I24"/>
    <mergeCell ref="H27:I27"/>
    <mergeCell ref="B18:B24"/>
    <mergeCell ref="B25:B27"/>
    <mergeCell ref="B37:I37"/>
  </mergeCells>
  <phoneticPr fontId="2"/>
  <printOptions horizontalCentered="1"/>
  <pageMargins left="0.70866141732283472" right="0.70866141732283472" top="0.74803149606299213" bottom="0.74803149606299213" header="0.31496062992125984" footer="0.31496062992125984"/>
  <pageSetup paperSize="9" scale="90" orientation="portrait" r:id="rId1"/>
  <headerFooter>
    <oddFooter>&amp;C&amp;"ＭＳ ゴシック,標準"&amp;10&amp;P/&amp;N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8"/>
  <sheetViews>
    <sheetView view="pageBreakPreview" topLeftCell="A15" zoomScale="110" zoomScaleNormal="100" zoomScaleSheetLayoutView="110" workbookViewId="0">
      <selection activeCell="K8" sqref="K8"/>
    </sheetView>
  </sheetViews>
  <sheetFormatPr defaultColWidth="9" defaultRowHeight="12" x14ac:dyDescent="0.15"/>
  <cols>
    <col min="1" max="1" width="5.109375" style="4" customWidth="1"/>
    <col min="2" max="2" width="4.21875" style="4" customWidth="1"/>
    <col min="3" max="3" width="3.109375" style="5" customWidth="1"/>
    <col min="4" max="4" width="3.109375" style="4" customWidth="1"/>
    <col min="5" max="5" width="2.88671875" style="4" customWidth="1"/>
    <col min="6" max="6" width="17.88671875" style="4" customWidth="1"/>
    <col min="7" max="7" width="6.88671875" style="5" customWidth="1"/>
    <col min="8" max="8" width="10" style="4" customWidth="1"/>
    <col min="9" max="9" width="11.33203125" style="4" customWidth="1"/>
    <col min="10" max="10" width="7.6640625" style="6" customWidth="1"/>
    <col min="11" max="11" width="7.44140625" style="7" customWidth="1"/>
    <col min="12" max="12" width="13.77734375" style="8" customWidth="1"/>
    <col min="13" max="13" width="5.6640625" style="4" customWidth="1"/>
    <col min="14" max="14" width="10.44140625" style="4" customWidth="1"/>
    <col min="15" max="16384" width="9" style="4"/>
  </cols>
  <sheetData>
    <row r="1" spans="2:16" ht="19.8" x14ac:dyDescent="0.15">
      <c r="B1" s="43" t="s">
        <v>283</v>
      </c>
      <c r="C1" s="44"/>
      <c r="D1" s="45"/>
      <c r="E1" s="45"/>
      <c r="F1" s="45"/>
      <c r="G1" s="44"/>
      <c r="H1" s="45"/>
      <c r="I1" s="45"/>
      <c r="J1" s="46"/>
      <c r="K1" s="47"/>
      <c r="L1" s="48"/>
      <c r="M1" s="45"/>
      <c r="N1" s="45"/>
    </row>
    <row r="2" spans="2:16" ht="16.2" x14ac:dyDescent="0.15">
      <c r="B2" s="220" t="s">
        <v>210</v>
      </c>
      <c r="C2" s="44"/>
      <c r="D2" s="45"/>
      <c r="E2" s="45"/>
      <c r="F2" s="45"/>
      <c r="G2" s="44"/>
      <c r="H2" s="45"/>
      <c r="I2" s="45"/>
      <c r="J2" s="46"/>
      <c r="K2" s="47"/>
      <c r="L2" s="48"/>
      <c r="M2" s="45"/>
      <c r="N2" s="45"/>
    </row>
    <row r="3" spans="2:16" ht="16.5" customHeight="1" thickBot="1" x14ac:dyDescent="0.25">
      <c r="B3" s="16"/>
      <c r="C3" s="44"/>
      <c r="D3" s="45"/>
      <c r="E3" s="45"/>
      <c r="F3" s="45"/>
      <c r="G3" s="44"/>
      <c r="H3" s="45"/>
      <c r="J3" s="13" t="s">
        <v>300</v>
      </c>
      <c r="K3" s="47"/>
      <c r="L3" s="353"/>
      <c r="M3" s="45"/>
      <c r="N3" s="45"/>
    </row>
    <row r="4" spans="2:16" ht="15" customHeight="1" x14ac:dyDescent="0.15">
      <c r="B4" s="435"/>
      <c r="C4" s="436"/>
      <c r="D4" s="436"/>
      <c r="E4" s="436"/>
      <c r="F4" s="437"/>
      <c r="G4" s="541" t="s">
        <v>24</v>
      </c>
      <c r="H4" s="543" t="s">
        <v>25</v>
      </c>
      <c r="I4" s="544"/>
      <c r="J4" s="545"/>
      <c r="K4" s="546" t="s">
        <v>53</v>
      </c>
      <c r="L4" s="547"/>
      <c r="M4" s="526" t="s">
        <v>26</v>
      </c>
      <c r="N4" s="527"/>
    </row>
    <row r="5" spans="2:16" s="9" customFormat="1" ht="66.599999999999994" customHeight="1" thickBot="1" x14ac:dyDescent="0.25">
      <c r="B5" s="495"/>
      <c r="C5" s="472"/>
      <c r="D5" s="472"/>
      <c r="E5" s="472"/>
      <c r="F5" s="473"/>
      <c r="G5" s="542"/>
      <c r="H5" s="49" t="s">
        <v>105</v>
      </c>
      <c r="I5" s="50" t="s">
        <v>201</v>
      </c>
      <c r="J5" s="51" t="s">
        <v>27</v>
      </c>
      <c r="K5" s="548"/>
      <c r="L5" s="549"/>
      <c r="M5" s="528"/>
      <c r="N5" s="529"/>
    </row>
    <row r="6" spans="2:16" ht="31.8" customHeight="1" thickBot="1" x14ac:dyDescent="0.3">
      <c r="B6" s="530" t="s">
        <v>28</v>
      </c>
      <c r="C6" s="532" t="s">
        <v>29</v>
      </c>
      <c r="D6" s="536" t="s">
        <v>30</v>
      </c>
      <c r="E6" s="537"/>
      <c r="F6" s="538"/>
      <c r="G6" s="222" t="s">
        <v>181</v>
      </c>
      <c r="H6" s="266">
        <f>②総エネルギー投入量!E8</f>
        <v>0</v>
      </c>
      <c r="I6" s="267">
        <f>IF(H6="","",H6*K6)</f>
        <v>0</v>
      </c>
      <c r="J6" s="268" t="str">
        <f t="shared" ref="J6:J14" si="0">IF(H6=0,"",I6/I$27*100)</f>
        <v/>
      </c>
      <c r="K6" s="52">
        <v>0.42899999999999999</v>
      </c>
      <c r="L6" s="53" t="s">
        <v>202</v>
      </c>
      <c r="M6" s="539"/>
      <c r="N6" s="540"/>
    </row>
    <row r="7" spans="2:16" ht="19.5" customHeight="1" x14ac:dyDescent="0.25">
      <c r="B7" s="411"/>
      <c r="C7" s="533"/>
      <c r="D7" s="507" t="s">
        <v>45</v>
      </c>
      <c r="E7" s="509" t="s">
        <v>31</v>
      </c>
      <c r="F7" s="492"/>
      <c r="G7" s="155" t="s">
        <v>184</v>
      </c>
      <c r="H7" s="269">
        <f>②総エネルギー投入量!E9</f>
        <v>0</v>
      </c>
      <c r="I7" s="270">
        <f t="shared" ref="I7:I14" si="1">IF(H7="","",H7*K7*M7)</f>
        <v>0</v>
      </c>
      <c r="J7" s="271" t="str">
        <f t="shared" si="0"/>
        <v/>
      </c>
      <c r="K7" s="54">
        <f>0.0187*44/12</f>
        <v>6.8566666666666679E-2</v>
      </c>
      <c r="L7" s="55" t="s">
        <v>203</v>
      </c>
      <c r="M7" s="156">
        <v>36.5</v>
      </c>
      <c r="N7" s="56" t="s">
        <v>206</v>
      </c>
    </row>
    <row r="8" spans="2:16" ht="19.5" customHeight="1" x14ac:dyDescent="0.25">
      <c r="B8" s="411"/>
      <c r="C8" s="533"/>
      <c r="D8" s="507"/>
      <c r="E8" s="509" t="s">
        <v>32</v>
      </c>
      <c r="F8" s="492"/>
      <c r="G8" s="155" t="s">
        <v>184</v>
      </c>
      <c r="H8" s="269">
        <f>②総エネルギー投入量!E10</f>
        <v>0</v>
      </c>
      <c r="I8" s="270">
        <f t="shared" si="1"/>
        <v>0</v>
      </c>
      <c r="J8" s="272" t="str">
        <f t="shared" si="0"/>
        <v/>
      </c>
      <c r="K8" s="54">
        <f>0.0193*44/12</f>
        <v>7.0766666666666672E-2</v>
      </c>
      <c r="L8" s="55" t="s">
        <v>204</v>
      </c>
      <c r="M8" s="24">
        <v>38.9</v>
      </c>
      <c r="N8" s="56" t="s">
        <v>205</v>
      </c>
      <c r="P8" s="351"/>
    </row>
    <row r="9" spans="2:16" ht="19.5" customHeight="1" x14ac:dyDescent="0.25">
      <c r="B9" s="411"/>
      <c r="C9" s="533"/>
      <c r="D9" s="507"/>
      <c r="E9" s="509" t="s">
        <v>33</v>
      </c>
      <c r="F9" s="492"/>
      <c r="G9" s="152" t="s">
        <v>193</v>
      </c>
      <c r="H9" s="269">
        <f>②総エネルギー投入量!E11</f>
        <v>0</v>
      </c>
      <c r="I9" s="270">
        <f t="shared" si="1"/>
        <v>0</v>
      </c>
      <c r="J9" s="272" t="str">
        <f t="shared" si="0"/>
        <v/>
      </c>
      <c r="K9" s="54">
        <f>0.0138*44/12</f>
        <v>5.0599999999999999E-2</v>
      </c>
      <c r="L9" s="55" t="s">
        <v>204</v>
      </c>
      <c r="M9" s="359" t="s">
        <v>294</v>
      </c>
      <c r="N9" s="56" t="s">
        <v>287</v>
      </c>
    </row>
    <row r="10" spans="2:16" ht="19.5" customHeight="1" x14ac:dyDescent="0.25">
      <c r="B10" s="411"/>
      <c r="C10" s="533"/>
      <c r="D10" s="507"/>
      <c r="E10" s="509" t="s">
        <v>34</v>
      </c>
      <c r="F10" s="492"/>
      <c r="G10" s="152" t="s">
        <v>182</v>
      </c>
      <c r="H10" s="269">
        <f>②総エネルギー投入量!E12</f>
        <v>0</v>
      </c>
      <c r="I10" s="270">
        <f t="shared" si="1"/>
        <v>0</v>
      </c>
      <c r="J10" s="272" t="str">
        <f t="shared" si="0"/>
        <v/>
      </c>
      <c r="K10" s="54">
        <f>0.0139*44/12</f>
        <v>5.096666666666666E-2</v>
      </c>
      <c r="L10" s="55" t="s">
        <v>204</v>
      </c>
      <c r="M10" s="24">
        <v>54.7</v>
      </c>
      <c r="N10" s="56" t="s">
        <v>207</v>
      </c>
      <c r="P10" s="351"/>
    </row>
    <row r="11" spans="2:16" ht="19.5" customHeight="1" x14ac:dyDescent="0.25">
      <c r="B11" s="411"/>
      <c r="C11" s="533"/>
      <c r="D11" s="507"/>
      <c r="E11" s="57" t="s">
        <v>54</v>
      </c>
      <c r="F11" s="58"/>
      <c r="G11" s="153" t="s">
        <v>182</v>
      </c>
      <c r="H11" s="269">
        <f>②総エネルギー投入量!E13</f>
        <v>0</v>
      </c>
      <c r="I11" s="270">
        <f t="shared" si="1"/>
        <v>0</v>
      </c>
      <c r="J11" s="272" t="str">
        <f t="shared" si="0"/>
        <v/>
      </c>
      <c r="K11" s="54">
        <f>0.0161*44/12</f>
        <v>5.9033333333333333E-2</v>
      </c>
      <c r="L11" s="55" t="s">
        <v>204</v>
      </c>
      <c r="M11" s="24">
        <v>50.1</v>
      </c>
      <c r="N11" s="56" t="s">
        <v>207</v>
      </c>
    </row>
    <row r="12" spans="2:16" ht="19.5" customHeight="1" x14ac:dyDescent="0.25">
      <c r="B12" s="411"/>
      <c r="C12" s="533"/>
      <c r="D12" s="507"/>
      <c r="E12" s="550" t="s">
        <v>55</v>
      </c>
      <c r="F12" s="551"/>
      <c r="G12" s="155" t="s">
        <v>185</v>
      </c>
      <c r="H12" s="269">
        <f>②総エネルギー投入量!E14</f>
        <v>0</v>
      </c>
      <c r="I12" s="270">
        <f t="shared" si="1"/>
        <v>0</v>
      </c>
      <c r="J12" s="272" t="str">
        <f t="shared" si="0"/>
        <v/>
      </c>
      <c r="K12" s="54">
        <f>0.0187*44/12</f>
        <v>6.8566666666666679E-2</v>
      </c>
      <c r="L12" s="55" t="s">
        <v>204</v>
      </c>
      <c r="M12" s="24">
        <v>33.4</v>
      </c>
      <c r="N12" s="56" t="s">
        <v>205</v>
      </c>
    </row>
    <row r="13" spans="2:16" ht="19.5" customHeight="1" x14ac:dyDescent="0.25">
      <c r="B13" s="411"/>
      <c r="C13" s="533"/>
      <c r="D13" s="507"/>
      <c r="E13" s="553" t="s">
        <v>56</v>
      </c>
      <c r="F13" s="554"/>
      <c r="G13" s="155" t="s">
        <v>185</v>
      </c>
      <c r="H13" s="269">
        <f>②総エネルギー投入量!E15</f>
        <v>0</v>
      </c>
      <c r="I13" s="270">
        <f t="shared" si="1"/>
        <v>0</v>
      </c>
      <c r="J13" s="272" t="str">
        <f t="shared" si="0"/>
        <v/>
      </c>
      <c r="K13" s="59">
        <f>0.0193*44/12</f>
        <v>7.0766666666666672E-2</v>
      </c>
      <c r="L13" s="55" t="s">
        <v>204</v>
      </c>
      <c r="M13" s="359" t="s">
        <v>295</v>
      </c>
      <c r="N13" s="56" t="s">
        <v>205</v>
      </c>
    </row>
    <row r="14" spans="2:16" ht="19.5" customHeight="1" thickBot="1" x14ac:dyDescent="0.2">
      <c r="B14" s="411"/>
      <c r="C14" s="533"/>
      <c r="D14" s="507"/>
      <c r="E14" s="517" t="str">
        <f>②総エネルギー投入量!C16</f>
        <v>その他*(       )</v>
      </c>
      <c r="F14" s="518"/>
      <c r="G14" s="210" t="str">
        <f>IF(②総エネルギー投入量!D16=0,"",+②総エネルギー投入量!D16)</f>
        <v xml:space="preserve"> </v>
      </c>
      <c r="H14" s="273">
        <f>②総エネルギー投入量!E16</f>
        <v>0</v>
      </c>
      <c r="I14" s="274">
        <f t="shared" si="1"/>
        <v>0</v>
      </c>
      <c r="J14" s="275" t="str">
        <f t="shared" si="0"/>
        <v/>
      </c>
      <c r="K14" s="208"/>
      <c r="L14" s="209"/>
      <c r="M14" s="307">
        <f>②総エネルギー投入量!H16</f>
        <v>0</v>
      </c>
      <c r="N14" s="308">
        <f>②総エネルギー投入量!I16</f>
        <v>0</v>
      </c>
    </row>
    <row r="15" spans="2:16" ht="19.5" customHeight="1" thickBot="1" x14ac:dyDescent="0.2">
      <c r="B15" s="411"/>
      <c r="C15" s="533"/>
      <c r="D15" s="508"/>
      <c r="E15" s="445" t="s">
        <v>35</v>
      </c>
      <c r="F15" s="445"/>
      <c r="G15" s="506"/>
      <c r="H15" s="276"/>
      <c r="I15" s="277">
        <f>SUM(I7:I14)</f>
        <v>0</v>
      </c>
      <c r="J15" s="278" t="str">
        <f>IF(I15=0,"",I15/$I$27*100)</f>
        <v/>
      </c>
      <c r="K15" s="496"/>
      <c r="L15" s="497"/>
      <c r="M15" s="496"/>
      <c r="N15" s="497"/>
    </row>
    <row r="16" spans="2:16" ht="19.5" customHeight="1" x14ac:dyDescent="0.2">
      <c r="B16" s="411"/>
      <c r="C16" s="533"/>
      <c r="D16" s="498" t="s">
        <v>235</v>
      </c>
      <c r="E16" s="501" t="str">
        <f>IF(②総エネルギー投入量!C25="","",+②総エネルギー投入量!C25)</f>
        <v/>
      </c>
      <c r="F16" s="502"/>
      <c r="G16" s="211" t="str">
        <f>IF(②総エネルギー投入量!D25=0,"",+②総エネルギー投入量!D25)</f>
        <v/>
      </c>
      <c r="H16" s="279">
        <f>②総エネルギー投入量!E25</f>
        <v>0</v>
      </c>
      <c r="I16" s="280">
        <f>IF(H16="","",H16*K16*M16)</f>
        <v>0</v>
      </c>
      <c r="J16" s="271" t="str">
        <f>IF(H16=0,"",I16/I$27*100)</f>
        <v/>
      </c>
      <c r="K16" s="214"/>
      <c r="L16" s="215"/>
      <c r="M16" s="216"/>
      <c r="N16" s="217"/>
    </row>
    <row r="17" spans="1:27" ht="19.5" customHeight="1" x14ac:dyDescent="0.15">
      <c r="B17" s="411"/>
      <c r="C17" s="533"/>
      <c r="D17" s="499"/>
      <c r="E17" s="503" t="str">
        <f>IF(②総エネルギー投入量!C26="","",+②総エネルギー投入量!C26)</f>
        <v/>
      </c>
      <c r="F17" s="504"/>
      <c r="G17" s="212" t="str">
        <f>IF(②総エネルギー投入量!D26=0,"",+②総エネルギー投入量!D26)</f>
        <v/>
      </c>
      <c r="H17" s="273">
        <f>②総エネルギー投入量!E26</f>
        <v>0</v>
      </c>
      <c r="I17" s="281">
        <f>IF(H17="","",H17*K17*M17)</f>
        <v>0</v>
      </c>
      <c r="J17" s="282" t="str">
        <f>IF(H17=0,"",I17/I$27*100)</f>
        <v/>
      </c>
      <c r="K17" s="190"/>
      <c r="L17" s="191"/>
      <c r="M17" s="218"/>
      <c r="N17" s="219"/>
    </row>
    <row r="18" spans="1:27" ht="19.5" customHeight="1" thickBot="1" x14ac:dyDescent="0.2">
      <c r="A18" s="354"/>
      <c r="B18" s="412"/>
      <c r="C18" s="534"/>
      <c r="D18" s="500"/>
      <c r="E18" s="505" t="s">
        <v>36</v>
      </c>
      <c r="F18" s="505"/>
      <c r="G18" s="506"/>
      <c r="H18" s="283"/>
      <c r="I18" s="277">
        <f>SUM(I16:I17)</f>
        <v>0</v>
      </c>
      <c r="J18" s="278" t="str">
        <f>IF(I18=0,"",I18/$I$27*100)</f>
        <v/>
      </c>
      <c r="K18" s="438"/>
      <c r="L18" s="440"/>
      <c r="M18" s="439"/>
      <c r="N18" s="440"/>
    </row>
    <row r="19" spans="1:27" ht="19.5" customHeight="1" thickBot="1" x14ac:dyDescent="0.2">
      <c r="B19" s="411"/>
      <c r="C19" s="535"/>
      <c r="D19" s="475" t="s">
        <v>37</v>
      </c>
      <c r="E19" s="475"/>
      <c r="F19" s="475"/>
      <c r="G19" s="510"/>
      <c r="H19" s="276"/>
      <c r="I19" s="267">
        <f>I18+I15+I6</f>
        <v>0</v>
      </c>
      <c r="J19" s="268" t="str">
        <f>IF(I19=0,"",I19/$I$27*100)</f>
        <v/>
      </c>
      <c r="K19" s="495"/>
      <c r="L19" s="473"/>
      <c r="M19" s="472"/>
      <c r="N19" s="473"/>
    </row>
    <row r="20" spans="1:27" ht="19.5" customHeight="1" x14ac:dyDescent="0.25">
      <c r="A20" s="10"/>
      <c r="B20" s="411"/>
      <c r="C20" s="511" t="s">
        <v>38</v>
      </c>
      <c r="D20" s="514" t="s">
        <v>39</v>
      </c>
      <c r="E20" s="515"/>
      <c r="F20" s="516"/>
      <c r="G20" s="223" t="s">
        <v>200</v>
      </c>
      <c r="H20" s="284"/>
      <c r="I20" s="280">
        <f>H20*K20</f>
        <v>0</v>
      </c>
      <c r="J20" s="271" t="str">
        <f>IF(H20=0,"",I20/I$27*100)</f>
        <v/>
      </c>
      <c r="K20" s="62">
        <f>0.0257*44/12</f>
        <v>9.4233333333333336E-2</v>
      </c>
      <c r="L20" s="61" t="s">
        <v>208</v>
      </c>
      <c r="M20" s="484"/>
      <c r="N20" s="485"/>
    </row>
    <row r="21" spans="1:27" ht="19.5" customHeight="1" x14ac:dyDescent="0.25">
      <c r="A21" s="10"/>
      <c r="B21" s="411"/>
      <c r="C21" s="512"/>
      <c r="D21" s="490" t="s">
        <v>40</v>
      </c>
      <c r="E21" s="492" t="s">
        <v>41</v>
      </c>
      <c r="F21" s="492"/>
      <c r="G21" s="152" t="s">
        <v>200</v>
      </c>
      <c r="H21" s="285"/>
      <c r="I21" s="270">
        <f>H21*K21</f>
        <v>0</v>
      </c>
      <c r="J21" s="286" t="str">
        <f>IF(H21=0,"",I21/I$27*100)</f>
        <v/>
      </c>
      <c r="K21" s="54">
        <f>0.0179*44/12</f>
        <v>6.5633333333333335E-2</v>
      </c>
      <c r="L21" s="55" t="s">
        <v>208</v>
      </c>
      <c r="M21" s="486"/>
      <c r="N21" s="487"/>
    </row>
    <row r="22" spans="1:27" ht="19.5" customHeight="1" x14ac:dyDescent="0.25">
      <c r="B22" s="411"/>
      <c r="C22" s="512"/>
      <c r="D22" s="491"/>
      <c r="E22" s="493" t="s">
        <v>42</v>
      </c>
      <c r="F22" s="493"/>
      <c r="G22" s="224" t="s">
        <v>200</v>
      </c>
      <c r="H22" s="285"/>
      <c r="I22" s="270">
        <f>H22*K22</f>
        <v>0</v>
      </c>
      <c r="J22" s="286" t="str">
        <f>IF(H22=0,"",I22/I$27*100)</f>
        <v/>
      </c>
      <c r="K22" s="54">
        <f>0.0239*44/12</f>
        <v>8.7633333333333341E-2</v>
      </c>
      <c r="L22" s="55" t="s">
        <v>209</v>
      </c>
      <c r="M22" s="486"/>
      <c r="N22" s="487"/>
    </row>
    <row r="23" spans="1:27" ht="19.5" customHeight="1" thickBot="1" x14ac:dyDescent="0.2">
      <c r="B23" s="411"/>
      <c r="C23" s="513"/>
      <c r="D23" s="444" t="s">
        <v>43</v>
      </c>
      <c r="E23" s="445"/>
      <c r="F23" s="445"/>
      <c r="G23" s="494"/>
      <c r="H23" s="287"/>
      <c r="I23" s="288">
        <f>SUM(I20:I22)</f>
        <v>0</v>
      </c>
      <c r="J23" s="289" t="str">
        <f>IF(I23=0,"",I23/$I$27*100)</f>
        <v/>
      </c>
      <c r="K23" s="495"/>
      <c r="L23" s="473"/>
      <c r="M23" s="488"/>
      <c r="N23" s="489"/>
    </row>
    <row r="24" spans="1:27" ht="19.5" customHeight="1" x14ac:dyDescent="0.2">
      <c r="B24" s="411"/>
      <c r="C24" s="552" t="s">
        <v>236</v>
      </c>
      <c r="D24" s="520"/>
      <c r="E24" s="521"/>
      <c r="F24" s="522"/>
      <c r="G24" s="196"/>
      <c r="H24" s="284"/>
      <c r="I24" s="280">
        <f>H24*K24*M24</f>
        <v>0</v>
      </c>
      <c r="J24" s="271" t="str">
        <f>IF(H24=0,"",I24/I$27*100)</f>
        <v/>
      </c>
      <c r="K24" s="192"/>
      <c r="L24" s="193"/>
      <c r="M24" s="198"/>
      <c r="N24" s="199"/>
    </row>
    <row r="25" spans="1:27" ht="19.5" customHeight="1" x14ac:dyDescent="0.2">
      <c r="B25" s="411"/>
      <c r="C25" s="512"/>
      <c r="D25" s="523"/>
      <c r="E25" s="524"/>
      <c r="F25" s="525"/>
      <c r="G25" s="197"/>
      <c r="H25" s="290"/>
      <c r="I25" s="281">
        <f>H25*K25*M25</f>
        <v>0</v>
      </c>
      <c r="J25" s="282" t="str">
        <f>IF(H25=0,"",I25/I$27*100)</f>
        <v/>
      </c>
      <c r="K25" s="194"/>
      <c r="L25" s="195"/>
      <c r="M25" s="200"/>
      <c r="N25" s="201"/>
    </row>
    <row r="26" spans="1:27" ht="25.5" customHeight="1" thickBot="1" x14ac:dyDescent="0.2">
      <c r="B26" s="411"/>
      <c r="C26" s="513"/>
      <c r="D26" s="444" t="s">
        <v>36</v>
      </c>
      <c r="E26" s="445"/>
      <c r="F26" s="445"/>
      <c r="G26" s="494"/>
      <c r="H26" s="291"/>
      <c r="I26" s="277">
        <f>SUM(I24:I25)</f>
        <v>0</v>
      </c>
      <c r="J26" s="278" t="str">
        <f>IF(I27=0,"",I26/$I$27*100)</f>
        <v/>
      </c>
      <c r="K26" s="438"/>
      <c r="L26" s="440"/>
      <c r="M26" s="439"/>
      <c r="N26" s="440"/>
    </row>
    <row r="27" spans="1:27" ht="19.5" customHeight="1" thickBot="1" x14ac:dyDescent="0.2">
      <c r="B27" s="531"/>
      <c r="C27" s="474" t="s">
        <v>44</v>
      </c>
      <c r="D27" s="475"/>
      <c r="E27" s="475"/>
      <c r="F27" s="475"/>
      <c r="G27" s="475"/>
      <c r="H27" s="60"/>
      <c r="I27" s="347">
        <f>I26+I23+I19</f>
        <v>0</v>
      </c>
      <c r="J27" s="63">
        <v>100</v>
      </c>
      <c r="K27" s="495"/>
      <c r="L27" s="473"/>
      <c r="M27" s="472"/>
      <c r="N27" s="473"/>
    </row>
    <row r="28" spans="1:27" ht="19.5" customHeight="1" thickBot="1" x14ac:dyDescent="0.35">
      <c r="B28" s="477" t="s">
        <v>106</v>
      </c>
      <c r="C28" s="519" t="s">
        <v>107</v>
      </c>
      <c r="D28" s="519"/>
      <c r="E28" s="519"/>
      <c r="F28" s="519"/>
      <c r="G28" s="519"/>
      <c r="H28" s="213"/>
      <c r="I28" s="85"/>
      <c r="J28" s="84"/>
      <c r="K28" s="44"/>
      <c r="L28" s="44"/>
      <c r="M28" s="44"/>
      <c r="N28" s="44"/>
    </row>
    <row r="29" spans="1:27" ht="19.5" customHeight="1" thickBot="1" x14ac:dyDescent="0.2">
      <c r="B29" s="478"/>
      <c r="C29" s="476" t="s">
        <v>230</v>
      </c>
      <c r="D29" s="476"/>
      <c r="E29" s="476"/>
      <c r="F29" s="476"/>
      <c r="G29" s="476"/>
      <c r="H29" s="213"/>
      <c r="I29" s="85"/>
      <c r="J29" s="84"/>
      <c r="K29" s="44"/>
      <c r="L29" s="44"/>
      <c r="M29" s="44"/>
      <c r="N29" s="44"/>
    </row>
    <row r="30" spans="1:27" ht="19.5" customHeight="1" thickBot="1" x14ac:dyDescent="0.2">
      <c r="B30" s="478"/>
      <c r="C30" s="476" t="s">
        <v>230</v>
      </c>
      <c r="D30" s="476"/>
      <c r="E30" s="476"/>
      <c r="F30" s="476"/>
      <c r="G30" s="476"/>
      <c r="H30" s="213"/>
      <c r="J30" s="84"/>
      <c r="K30" s="44"/>
      <c r="L30" s="44"/>
      <c r="M30" s="44"/>
      <c r="N30" s="44"/>
    </row>
    <row r="31" spans="1:27" x14ac:dyDescent="0.15">
      <c r="B31" s="45"/>
      <c r="C31" s="44"/>
      <c r="D31" s="45"/>
      <c r="E31" s="45"/>
      <c r="F31" s="45"/>
      <c r="G31" s="44"/>
      <c r="H31" s="45"/>
      <c r="I31" s="45"/>
      <c r="J31" s="46"/>
      <c r="K31" s="47"/>
      <c r="L31" s="48"/>
      <c r="M31" s="45"/>
      <c r="N31" s="45"/>
    </row>
    <row r="32" spans="1:27" ht="38.25" customHeight="1" x14ac:dyDescent="0.15">
      <c r="B32" s="483" t="s">
        <v>65</v>
      </c>
      <c r="C32" s="483"/>
      <c r="D32" s="469" t="s">
        <v>298</v>
      </c>
      <c r="E32" s="469"/>
      <c r="F32" s="469"/>
      <c r="G32" s="469"/>
      <c r="H32" s="469"/>
      <c r="I32" s="469"/>
      <c r="J32" s="469"/>
      <c r="K32" s="469"/>
      <c r="L32" s="469"/>
      <c r="M32" s="469"/>
      <c r="N32" s="469"/>
      <c r="O32" s="481"/>
      <c r="P32" s="482"/>
      <c r="Q32" s="482"/>
      <c r="R32" s="482"/>
      <c r="S32" s="482"/>
      <c r="T32" s="482"/>
      <c r="U32" s="482"/>
      <c r="V32" s="482"/>
      <c r="W32" s="482"/>
      <c r="X32" s="482"/>
      <c r="Y32" s="482"/>
      <c r="Z32" s="482"/>
      <c r="AA32" s="482"/>
    </row>
    <row r="33" spans="2:16" s="11" customFormat="1" ht="13.2" x14ac:dyDescent="0.2">
      <c r="B33" s="479" t="s">
        <v>66</v>
      </c>
      <c r="C33" s="480"/>
      <c r="D33" s="468" t="s">
        <v>67</v>
      </c>
      <c r="E33" s="469"/>
      <c r="F33" s="469"/>
      <c r="G33" s="469"/>
      <c r="H33" s="469"/>
    </row>
    <row r="34" spans="2:16" ht="13.2" x14ac:dyDescent="0.2">
      <c r="C34" s="44"/>
      <c r="E34" s="68" t="s">
        <v>69</v>
      </c>
      <c r="F34" s="465" t="s">
        <v>70</v>
      </c>
      <c r="G34" s="453"/>
      <c r="H34" s="453"/>
      <c r="I34" s="453"/>
      <c r="J34" s="453"/>
      <c r="K34" s="453"/>
      <c r="L34" s="453"/>
      <c r="M34" s="453"/>
      <c r="N34" s="453"/>
    </row>
    <row r="35" spans="2:16" ht="13.5" customHeight="1" x14ac:dyDescent="0.2">
      <c r="C35" s="44"/>
      <c r="E35" s="68" t="s">
        <v>71</v>
      </c>
      <c r="F35" s="465" t="s">
        <v>194</v>
      </c>
      <c r="G35" s="453"/>
      <c r="H35" s="453"/>
      <c r="I35" s="453"/>
      <c r="J35" s="453"/>
      <c r="K35" s="453"/>
      <c r="L35" s="453"/>
      <c r="M35" s="453"/>
      <c r="N35" s="453"/>
    </row>
    <row r="36" spans="2:16" ht="7.5" customHeight="1" x14ac:dyDescent="0.15">
      <c r="D36" s="468"/>
      <c r="E36" s="464"/>
      <c r="F36" s="464"/>
      <c r="G36" s="464"/>
      <c r="H36" s="464"/>
      <c r="I36" s="464"/>
      <c r="J36" s="464"/>
      <c r="K36" s="464"/>
      <c r="L36" s="464"/>
      <c r="M36" s="464"/>
      <c r="N36" s="464"/>
    </row>
    <row r="37" spans="2:16" ht="13.5" customHeight="1" x14ac:dyDescent="0.15">
      <c r="D37" s="468" t="s">
        <v>68</v>
      </c>
      <c r="E37" s="464"/>
      <c r="F37" s="464"/>
      <c r="G37" s="464"/>
      <c r="H37" s="464"/>
      <c r="I37" s="464"/>
      <c r="J37" s="464"/>
      <c r="K37" s="464"/>
      <c r="L37" s="464"/>
      <c r="M37" s="464"/>
      <c r="N37" s="464"/>
    </row>
    <row r="38" spans="2:16" ht="13.5" customHeight="1" x14ac:dyDescent="0.15">
      <c r="E38" s="69" t="s">
        <v>69</v>
      </c>
      <c r="F38" s="469" t="s">
        <v>162</v>
      </c>
      <c r="G38" s="470"/>
      <c r="H38" s="470"/>
      <c r="I38" s="470"/>
      <c r="J38" s="470"/>
      <c r="K38" s="470"/>
      <c r="L38" s="470"/>
      <c r="M38" s="470"/>
      <c r="N38" s="470"/>
    </row>
    <row r="39" spans="2:16" ht="25.5" customHeight="1" x14ac:dyDescent="0.15">
      <c r="E39" s="69" t="s">
        <v>72</v>
      </c>
      <c r="F39" s="471" t="s">
        <v>163</v>
      </c>
      <c r="G39" s="470"/>
      <c r="H39" s="470"/>
      <c r="I39" s="470"/>
      <c r="J39" s="470"/>
      <c r="K39" s="470"/>
      <c r="L39" s="470"/>
      <c r="M39" s="470"/>
      <c r="N39" s="470"/>
      <c r="O39" s="67"/>
      <c r="P39" s="67"/>
    </row>
    <row r="40" spans="2:16" ht="17.399999999999999" customHeight="1" x14ac:dyDescent="0.15">
      <c r="E40" s="69" t="s">
        <v>73</v>
      </c>
      <c r="F40" s="471" t="s">
        <v>164</v>
      </c>
      <c r="G40" s="470"/>
      <c r="H40" s="470"/>
      <c r="I40" s="470"/>
      <c r="J40" s="470"/>
      <c r="K40" s="470"/>
      <c r="L40" s="470"/>
      <c r="M40" s="470"/>
      <c r="N40" s="470"/>
      <c r="O40" s="67"/>
      <c r="P40" s="67"/>
    </row>
    <row r="41" spans="2:16" ht="6.75" customHeight="1" x14ac:dyDescent="0.15">
      <c r="D41" s="468"/>
      <c r="E41" s="464"/>
      <c r="F41" s="464"/>
      <c r="G41" s="464"/>
      <c r="H41" s="464"/>
      <c r="I41" s="464"/>
      <c r="J41" s="464"/>
      <c r="K41" s="464"/>
      <c r="L41" s="464"/>
      <c r="M41" s="464"/>
      <c r="N41" s="464"/>
    </row>
    <row r="42" spans="2:16" x14ac:dyDescent="0.15">
      <c r="B42" s="2"/>
      <c r="D42" s="362" t="s">
        <v>237</v>
      </c>
      <c r="E42" s="362"/>
      <c r="F42" s="362"/>
    </row>
    <row r="43" spans="2:16" ht="13.5" customHeight="1" x14ac:dyDescent="0.3">
      <c r="B43" s="45"/>
      <c r="E43" s="4" t="s">
        <v>74</v>
      </c>
    </row>
    <row r="44" spans="2:16" hidden="1" x14ac:dyDescent="0.15"/>
    <row r="45" spans="2:16" ht="15" customHeight="1" x14ac:dyDescent="0.15">
      <c r="B45" s="173"/>
      <c r="C45" s="174"/>
      <c r="D45" s="174"/>
      <c r="E45" s="174"/>
      <c r="F45" s="174"/>
      <c r="G45" s="174"/>
      <c r="H45" s="174"/>
      <c r="I45" s="174"/>
      <c r="J45" s="174"/>
      <c r="K45" s="174"/>
      <c r="L45" s="174"/>
      <c r="M45" s="174"/>
      <c r="N45" s="174"/>
    </row>
    <row r="48" spans="2:16" ht="13.2" x14ac:dyDescent="0.15">
      <c r="E48" s="466"/>
      <c r="F48" s="467"/>
      <c r="G48" s="467"/>
      <c r="H48" s="467"/>
      <c r="I48" s="467"/>
      <c r="J48" s="467"/>
      <c r="K48" s="467"/>
      <c r="L48" s="467"/>
      <c r="M48" s="467"/>
      <c r="N48" s="467"/>
      <c r="O48" s="467"/>
    </row>
  </sheetData>
  <sheetProtection selectLockedCells="1"/>
  <mergeCells count="61">
    <mergeCell ref="M4:N5"/>
    <mergeCell ref="B6:B27"/>
    <mergeCell ref="C6:C19"/>
    <mergeCell ref="D6:F6"/>
    <mergeCell ref="M6:N6"/>
    <mergeCell ref="B4:F5"/>
    <mergeCell ref="G4:G5"/>
    <mergeCell ref="H4:J4"/>
    <mergeCell ref="K4:L5"/>
    <mergeCell ref="E12:F12"/>
    <mergeCell ref="C24:C26"/>
    <mergeCell ref="E13:F13"/>
    <mergeCell ref="E15:G15"/>
    <mergeCell ref="E7:F7"/>
    <mergeCell ref="E8:F8"/>
    <mergeCell ref="E9:F9"/>
    <mergeCell ref="C20:C23"/>
    <mergeCell ref="D20:F20"/>
    <mergeCell ref="K15:L15"/>
    <mergeCell ref="E14:F14"/>
    <mergeCell ref="C28:G28"/>
    <mergeCell ref="D26:G26"/>
    <mergeCell ref="D24:F24"/>
    <mergeCell ref="D25:F25"/>
    <mergeCell ref="K26:L27"/>
    <mergeCell ref="M15:N15"/>
    <mergeCell ref="D16:D18"/>
    <mergeCell ref="E16:F16"/>
    <mergeCell ref="E17:F17"/>
    <mergeCell ref="E18:G18"/>
    <mergeCell ref="K18:L19"/>
    <mergeCell ref="M18:N19"/>
    <mergeCell ref="D7:D15"/>
    <mergeCell ref="E10:F10"/>
    <mergeCell ref="D19:G19"/>
    <mergeCell ref="M20:N23"/>
    <mergeCell ref="D21:D22"/>
    <mergeCell ref="E21:F21"/>
    <mergeCell ref="E22:F22"/>
    <mergeCell ref="D23:G23"/>
    <mergeCell ref="K23:L23"/>
    <mergeCell ref="B33:C33"/>
    <mergeCell ref="O32:AA32"/>
    <mergeCell ref="D32:N32"/>
    <mergeCell ref="B32:C32"/>
    <mergeCell ref="D33:H33"/>
    <mergeCell ref="M26:N27"/>
    <mergeCell ref="C27:G27"/>
    <mergeCell ref="C30:G30"/>
    <mergeCell ref="B28:B30"/>
    <mergeCell ref="C29:G29"/>
    <mergeCell ref="F34:N34"/>
    <mergeCell ref="F35:N35"/>
    <mergeCell ref="E48:O48"/>
    <mergeCell ref="D41:N41"/>
    <mergeCell ref="D36:N36"/>
    <mergeCell ref="D37:N37"/>
    <mergeCell ref="F38:N38"/>
    <mergeCell ref="F39:N39"/>
    <mergeCell ref="F40:N40"/>
    <mergeCell ref="D42:F42"/>
  </mergeCells>
  <phoneticPr fontId="2"/>
  <printOptions horizontalCentered="1"/>
  <pageMargins left="0.70866141732283472" right="0.70866141732283472" top="0.74803149606299213" bottom="0.74803149606299213" header="0.31496062992125984" footer="0.31496062992125984"/>
  <pageSetup paperSize="9" scale="85" orientation="portrait" r:id="rId1"/>
  <headerFooter>
    <oddFooter>&amp;C&amp;"ＭＳ ゴシック,標準"&amp;10&amp;P/&amp;N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0"/>
  <sheetViews>
    <sheetView view="pageBreakPreview" topLeftCell="A5" zoomScale="110" zoomScaleNormal="100" zoomScaleSheetLayoutView="110" workbookViewId="0">
      <selection activeCell="B3" sqref="B3:E5"/>
    </sheetView>
  </sheetViews>
  <sheetFormatPr defaultRowHeight="13.2" x14ac:dyDescent="0.2"/>
  <cols>
    <col min="1" max="1" width="3.21875" customWidth="1"/>
    <col min="2" max="4" width="4" customWidth="1"/>
    <col min="5" max="5" width="16.6640625" customWidth="1"/>
    <col min="6" max="6" width="13.77734375" customWidth="1"/>
    <col min="7" max="7" width="8" customWidth="1"/>
    <col min="8" max="8" width="9.44140625" customWidth="1"/>
    <col min="9" max="9" width="8" customWidth="1"/>
    <col min="10" max="10" width="9.77734375" customWidth="1"/>
    <col min="11" max="11" width="14.88671875" customWidth="1"/>
    <col min="12" max="12" width="3.21875" customWidth="1"/>
  </cols>
  <sheetData>
    <row r="1" spans="1:11" ht="21" customHeight="1" x14ac:dyDescent="0.2">
      <c r="B1" s="43" t="s">
        <v>299</v>
      </c>
      <c r="F1" s="325"/>
    </row>
    <row r="2" spans="1:11" ht="13.8" thickBot="1" x14ac:dyDescent="0.25">
      <c r="A2" s="83" t="s">
        <v>227</v>
      </c>
      <c r="E2" s="325"/>
      <c r="F2" s="325"/>
      <c r="G2" s="325"/>
      <c r="H2" s="325"/>
      <c r="I2" s="325"/>
      <c r="J2" s="325"/>
      <c r="K2" s="325"/>
    </row>
    <row r="3" spans="1:11" x14ac:dyDescent="0.2">
      <c r="A3" s="83"/>
      <c r="B3" s="578"/>
      <c r="C3" s="579"/>
      <c r="D3" s="579"/>
      <c r="E3" s="579"/>
      <c r="F3" s="564" t="s">
        <v>284</v>
      </c>
    </row>
    <row r="4" spans="1:11" ht="14.25" customHeight="1" x14ac:dyDescent="0.2">
      <c r="B4" s="580"/>
      <c r="C4" s="581"/>
      <c r="D4" s="581"/>
      <c r="E4" s="581"/>
      <c r="F4" s="565"/>
      <c r="H4" s="9"/>
    </row>
    <row r="5" spans="1:11" ht="27" customHeight="1" thickBot="1" x14ac:dyDescent="0.25">
      <c r="B5" s="582"/>
      <c r="C5" s="583"/>
      <c r="D5" s="583"/>
      <c r="E5" s="583"/>
      <c r="F5" s="566"/>
    </row>
    <row r="6" spans="1:11" x14ac:dyDescent="0.2">
      <c r="B6" s="590" t="s">
        <v>159</v>
      </c>
      <c r="C6" s="574" t="s">
        <v>94</v>
      </c>
      <c r="D6" s="588" t="s">
        <v>95</v>
      </c>
      <c r="E6" s="589"/>
      <c r="F6" s="327"/>
    </row>
    <row r="7" spans="1:11" x14ac:dyDescent="0.2">
      <c r="B7" s="591"/>
      <c r="C7" s="575"/>
      <c r="D7" s="572" t="s">
        <v>96</v>
      </c>
      <c r="E7" s="573"/>
      <c r="F7" s="328"/>
    </row>
    <row r="8" spans="1:11" x14ac:dyDescent="0.2">
      <c r="B8" s="591"/>
      <c r="C8" s="575"/>
      <c r="D8" s="572" t="s">
        <v>97</v>
      </c>
      <c r="E8" s="573"/>
      <c r="F8" s="328"/>
    </row>
    <row r="9" spans="1:11" x14ac:dyDescent="0.2">
      <c r="B9" s="591"/>
      <c r="C9" s="575"/>
      <c r="D9" s="572" t="s">
        <v>98</v>
      </c>
      <c r="E9" s="573"/>
      <c r="F9" s="328"/>
    </row>
    <row r="10" spans="1:11" x14ac:dyDescent="0.2">
      <c r="B10" s="591"/>
      <c r="C10" s="575"/>
      <c r="D10" s="572" t="s">
        <v>165</v>
      </c>
      <c r="E10" s="573"/>
      <c r="F10" s="328"/>
    </row>
    <row r="11" spans="1:11" x14ac:dyDescent="0.2">
      <c r="B11" s="591"/>
      <c r="C11" s="575"/>
      <c r="D11" s="586" t="s">
        <v>170</v>
      </c>
      <c r="E11" s="587"/>
      <c r="F11" s="328"/>
    </row>
    <row r="12" spans="1:11" x14ac:dyDescent="0.2">
      <c r="B12" s="591"/>
      <c r="C12" s="575"/>
      <c r="D12" s="570" t="s">
        <v>238</v>
      </c>
      <c r="E12" s="571"/>
      <c r="F12" s="328"/>
    </row>
    <row r="13" spans="1:11" x14ac:dyDescent="0.2">
      <c r="B13" s="591"/>
      <c r="C13" s="575"/>
      <c r="D13" s="572" t="s">
        <v>112</v>
      </c>
      <c r="E13" s="573"/>
      <c r="F13" s="328"/>
    </row>
    <row r="14" spans="1:11" x14ac:dyDescent="0.2">
      <c r="B14" s="591"/>
      <c r="C14" s="575"/>
      <c r="D14" s="557" t="s">
        <v>112</v>
      </c>
      <c r="E14" s="558"/>
      <c r="F14" s="329"/>
    </row>
    <row r="15" spans="1:11" x14ac:dyDescent="0.2">
      <c r="B15" s="591"/>
      <c r="C15" s="575"/>
      <c r="D15" s="567" t="s">
        <v>100</v>
      </c>
      <c r="E15" s="337" t="s">
        <v>41</v>
      </c>
      <c r="F15" s="330"/>
    </row>
    <row r="16" spans="1:11" x14ac:dyDescent="0.2">
      <c r="B16" s="591"/>
      <c r="C16" s="575"/>
      <c r="D16" s="568"/>
      <c r="E16" s="338" t="s">
        <v>101</v>
      </c>
      <c r="F16" s="328"/>
    </row>
    <row r="17" spans="1:11" x14ac:dyDescent="0.2">
      <c r="B17" s="591"/>
      <c r="C17" s="575"/>
      <c r="D17" s="568"/>
      <c r="E17" s="338" t="s">
        <v>102</v>
      </c>
      <c r="F17" s="328"/>
    </row>
    <row r="18" spans="1:11" x14ac:dyDescent="0.2">
      <c r="A18" s="354"/>
      <c r="B18" s="592"/>
      <c r="C18" s="576"/>
      <c r="D18" s="569"/>
      <c r="E18" s="339" t="s">
        <v>240</v>
      </c>
      <c r="F18" s="331"/>
    </row>
    <row r="19" spans="1:11" ht="13.8" thickBot="1" x14ac:dyDescent="0.25">
      <c r="B19" s="591"/>
      <c r="C19" s="577"/>
      <c r="D19" s="584" t="s">
        <v>93</v>
      </c>
      <c r="E19" s="585"/>
      <c r="F19" s="332">
        <f>SUM(F6:F18)</f>
        <v>0</v>
      </c>
    </row>
    <row r="20" spans="1:11" ht="26.25" customHeight="1" x14ac:dyDescent="0.2">
      <c r="B20" s="591"/>
      <c r="C20" s="559" t="s">
        <v>116</v>
      </c>
      <c r="D20" s="340" t="s">
        <v>92</v>
      </c>
      <c r="E20" s="341" t="s">
        <v>113</v>
      </c>
      <c r="F20" s="333"/>
    </row>
    <row r="21" spans="1:11" ht="48.75" customHeight="1" x14ac:dyDescent="0.2">
      <c r="B21" s="591"/>
      <c r="C21" s="560"/>
      <c r="D21" s="342" t="s">
        <v>114</v>
      </c>
      <c r="E21" s="343" t="s">
        <v>166</v>
      </c>
      <c r="F21" s="334"/>
    </row>
    <row r="22" spans="1:11" ht="49.2" x14ac:dyDescent="0.2">
      <c r="B22" s="591"/>
      <c r="C22" s="560"/>
      <c r="D22" s="344" t="s">
        <v>115</v>
      </c>
      <c r="E22" s="345" t="s">
        <v>117</v>
      </c>
      <c r="F22" s="335"/>
    </row>
    <row r="23" spans="1:11" ht="13.8" thickBot="1" x14ac:dyDescent="0.25">
      <c r="B23" s="591"/>
      <c r="C23" s="561"/>
      <c r="D23" s="562" t="s">
        <v>93</v>
      </c>
      <c r="E23" s="563"/>
      <c r="F23" s="332">
        <f>SUM(F20:F22)</f>
        <v>0</v>
      </c>
    </row>
    <row r="24" spans="1:11" ht="13.8" thickBot="1" x14ac:dyDescent="0.25">
      <c r="B24" s="593"/>
      <c r="C24" s="555" t="s">
        <v>103</v>
      </c>
      <c r="D24" s="556"/>
      <c r="E24" s="556"/>
      <c r="F24" s="336">
        <f>F19+F23</f>
        <v>0</v>
      </c>
    </row>
    <row r="25" spans="1:11" x14ac:dyDescent="0.2">
      <c r="F25" s="325"/>
    </row>
    <row r="26" spans="1:11" x14ac:dyDescent="0.2">
      <c r="B26" s="346" t="s">
        <v>167</v>
      </c>
      <c r="F26" s="325"/>
    </row>
    <row r="27" spans="1:11" x14ac:dyDescent="0.2">
      <c r="B27" s="3" t="s">
        <v>285</v>
      </c>
      <c r="F27" s="325"/>
    </row>
    <row r="28" spans="1:11" x14ac:dyDescent="0.2">
      <c r="B28" s="325"/>
      <c r="C28" s="325"/>
      <c r="D28" s="325"/>
      <c r="E28" s="325"/>
      <c r="F28" s="325"/>
      <c r="G28" s="325"/>
      <c r="H28" s="325"/>
      <c r="I28" s="325"/>
      <c r="J28" s="325"/>
      <c r="K28" s="325"/>
    </row>
    <row r="29" spans="1:11" x14ac:dyDescent="0.2">
      <c r="B29" s="325"/>
      <c r="C29" s="325"/>
      <c r="D29" s="325"/>
      <c r="E29" s="325"/>
      <c r="F29" s="325"/>
      <c r="G29" s="325"/>
      <c r="H29" s="325"/>
      <c r="I29" s="325"/>
      <c r="J29" s="325"/>
      <c r="K29" s="325"/>
    </row>
    <row r="30" spans="1:11" x14ac:dyDescent="0.2">
      <c r="B30" s="325"/>
      <c r="C30" s="325"/>
      <c r="D30" s="325"/>
      <c r="E30" s="325"/>
      <c r="F30" s="325"/>
      <c r="G30" s="325"/>
      <c r="H30" s="325"/>
      <c r="I30" s="325"/>
      <c r="J30" s="325"/>
      <c r="K30" s="325"/>
    </row>
  </sheetData>
  <sheetProtection selectLockedCells="1"/>
  <protectedRanges>
    <protectedRange password="CA03" sqref="G3:K24" name="範囲1"/>
  </protectedRanges>
  <mergeCells count="18">
    <mergeCell ref="B6:B24"/>
    <mergeCell ref="D10:E10"/>
    <mergeCell ref="C24:E24"/>
    <mergeCell ref="D14:E14"/>
    <mergeCell ref="C20:C23"/>
    <mergeCell ref="D23:E23"/>
    <mergeCell ref="F3:F5"/>
    <mergeCell ref="D15:D18"/>
    <mergeCell ref="D12:E12"/>
    <mergeCell ref="D9:E9"/>
    <mergeCell ref="C6:C19"/>
    <mergeCell ref="B3:E5"/>
    <mergeCell ref="D8:E8"/>
    <mergeCell ref="D19:E19"/>
    <mergeCell ref="D11:E11"/>
    <mergeCell ref="D6:E6"/>
    <mergeCell ref="D7:E7"/>
    <mergeCell ref="D13:E13"/>
  </mergeCells>
  <phoneticPr fontId="2"/>
  <printOptions horizontalCentered="1"/>
  <pageMargins left="0.70866141732283472" right="0.70866141732283472" top="0.74803149606299213" bottom="0.74803149606299213" header="0.31496062992125984" footer="0.31496062992125984"/>
  <pageSetup paperSize="9" scale="90" orientation="portrait" r:id="rId1"/>
  <headerFooter>
    <oddFooter>&amp;C&amp;"ＭＳ ゴシック,標準"&amp;10&amp;P/&amp;N</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16"/>
  <sheetViews>
    <sheetView zoomScaleNormal="100" workbookViewId="0">
      <selection activeCell="AK6" sqref="AK6"/>
    </sheetView>
  </sheetViews>
  <sheetFormatPr defaultColWidth="9" defaultRowHeight="11.4" outlineLevelRow="2" x14ac:dyDescent="0.2"/>
  <cols>
    <col min="1" max="1" width="4.77734375" style="90" customWidth="1"/>
    <col min="2" max="2" width="6.21875" style="90" customWidth="1"/>
    <col min="3" max="3" width="3.6640625" style="90" customWidth="1"/>
    <col min="4" max="4" width="19.33203125" style="90" customWidth="1"/>
    <col min="5" max="8" width="19.33203125" style="90" hidden="1" customWidth="1"/>
    <col min="9" max="9" width="6.44140625" style="90" hidden="1" customWidth="1"/>
    <col min="10" max="10" width="7.77734375" style="90" hidden="1" customWidth="1"/>
    <col min="11" max="11" width="8" style="139" hidden="1" customWidth="1"/>
    <col min="12" max="12" width="5.21875" style="139" hidden="1" customWidth="1"/>
    <col min="13" max="13" width="5.77734375" style="139" hidden="1" customWidth="1"/>
    <col min="14" max="14" width="7.88671875" style="139" hidden="1" customWidth="1"/>
    <col min="15" max="15" width="10.6640625" style="139" hidden="1" customWidth="1"/>
    <col min="16" max="16" width="4.21875" style="140" hidden="1" customWidth="1"/>
    <col min="17" max="17" width="5.44140625" style="140" hidden="1" customWidth="1"/>
    <col min="18" max="18" width="6" style="140" hidden="1" customWidth="1"/>
    <col min="19" max="19" width="5.77734375" style="140" hidden="1" customWidth="1"/>
    <col min="20" max="20" width="11.21875" style="140" hidden="1" customWidth="1"/>
    <col min="21" max="21" width="9.21875" style="141" customWidth="1"/>
    <col min="22" max="22" width="12.6640625" style="141" customWidth="1"/>
    <col min="23" max="23" width="12.33203125" style="147" customWidth="1"/>
    <col min="24" max="24" width="10" style="141" customWidth="1"/>
    <col min="25" max="25" width="10.6640625" style="90" customWidth="1"/>
    <col min="26" max="26" width="11.21875" style="141" customWidth="1"/>
    <col min="27" max="27" width="12.109375" style="90" customWidth="1"/>
    <col min="28" max="28" width="11" style="141" customWidth="1"/>
    <col min="29" max="29" width="11.77734375" style="147" customWidth="1"/>
    <col min="30" max="30" width="9.77734375" style="145" customWidth="1"/>
    <col min="31" max="31" width="10.21875" style="147" customWidth="1"/>
    <col min="32" max="32" width="11.6640625" style="141" customWidth="1"/>
    <col min="33" max="33" width="12.109375" style="147" customWidth="1"/>
    <col min="34" max="34" width="8.88671875" style="145" customWidth="1"/>
    <col min="35" max="35" width="11" style="147" customWidth="1"/>
    <col min="36" max="36" width="8.88671875" style="145" customWidth="1"/>
    <col min="37" max="37" width="10.88671875" style="90" customWidth="1"/>
    <col min="38" max="38" width="10.109375" style="90" customWidth="1"/>
    <col min="39" max="39" width="12" style="90" customWidth="1"/>
    <col min="40" max="48" width="11.44140625" style="90" customWidth="1"/>
    <col min="49" max="49" width="18.6640625" style="90" customWidth="1"/>
    <col min="50" max="16384" width="9" style="90"/>
  </cols>
  <sheetData>
    <row r="1" spans="1:49" ht="13.2" x14ac:dyDescent="0.2">
      <c r="A1" s="594" t="s">
        <v>302</v>
      </c>
      <c r="B1" s="595"/>
      <c r="C1" s="595"/>
      <c r="D1" s="596"/>
      <c r="E1" s="596"/>
      <c r="F1" s="596"/>
      <c r="G1" s="596"/>
      <c r="H1" s="596"/>
      <c r="I1" s="596"/>
      <c r="J1" s="596"/>
      <c r="K1" s="596"/>
      <c r="L1" s="596"/>
      <c r="M1" s="596"/>
      <c r="N1" s="596"/>
      <c r="O1" s="596"/>
      <c r="P1" s="596"/>
      <c r="Q1" s="596"/>
      <c r="R1" s="596"/>
      <c r="S1" s="596"/>
      <c r="T1" s="596"/>
      <c r="U1" s="596"/>
      <c r="V1" s="596"/>
      <c r="W1" s="596"/>
      <c r="X1" s="596"/>
      <c r="Y1" s="596"/>
      <c r="Z1" s="596"/>
      <c r="AA1" s="596"/>
      <c r="AB1" s="596"/>
      <c r="AC1" s="596"/>
      <c r="AD1" s="596"/>
      <c r="AE1" s="596"/>
      <c r="AF1" s="596"/>
      <c r="AG1" s="596"/>
      <c r="AH1" s="596"/>
      <c r="AI1" s="596"/>
      <c r="AJ1" s="596"/>
      <c r="AK1" s="596"/>
      <c r="AL1" s="596"/>
      <c r="AM1" s="596"/>
      <c r="AN1" s="596"/>
      <c r="AO1" s="596"/>
      <c r="AP1" s="596"/>
      <c r="AQ1" s="596"/>
      <c r="AR1" s="596"/>
      <c r="AS1" s="596"/>
      <c r="AT1" s="596"/>
      <c r="AU1" s="596"/>
      <c r="AV1" s="596"/>
      <c r="AW1" s="597"/>
    </row>
    <row r="2" spans="1:49" ht="15" outlineLevel="2" x14ac:dyDescent="0.2">
      <c r="A2" s="598" t="s">
        <v>118</v>
      </c>
      <c r="B2" s="600" t="s">
        <v>119</v>
      </c>
      <c r="C2" s="628" t="s">
        <v>120</v>
      </c>
      <c r="D2" s="602" t="s">
        <v>228</v>
      </c>
      <c r="E2" s="607" t="s">
        <v>231</v>
      </c>
      <c r="F2" s="607" t="s">
        <v>232</v>
      </c>
      <c r="G2" s="607" t="s">
        <v>233</v>
      </c>
      <c r="H2" s="607" t="s">
        <v>234</v>
      </c>
      <c r="I2" s="602" t="s">
        <v>122</v>
      </c>
      <c r="J2" s="598" t="s">
        <v>123</v>
      </c>
      <c r="K2" s="605" t="s">
        <v>124</v>
      </c>
      <c r="L2" s="606"/>
      <c r="M2" s="606"/>
      <c r="N2" s="606"/>
      <c r="O2" s="606"/>
      <c r="P2" s="624" t="s">
        <v>125</v>
      </c>
      <c r="Q2" s="625"/>
      <c r="R2" s="625"/>
      <c r="S2" s="625"/>
      <c r="T2" s="625"/>
      <c r="U2" s="626" t="s">
        <v>301</v>
      </c>
      <c r="V2" s="627" t="s">
        <v>126</v>
      </c>
      <c r="W2" s="596"/>
      <c r="X2" s="596"/>
      <c r="Y2" s="596"/>
      <c r="Z2" s="596"/>
      <c r="AA2" s="596"/>
      <c r="AB2" s="596"/>
      <c r="AC2" s="596"/>
      <c r="AD2" s="596"/>
      <c r="AE2" s="596"/>
      <c r="AF2" s="596"/>
      <c r="AG2" s="596"/>
      <c r="AH2" s="596"/>
      <c r="AI2" s="596"/>
      <c r="AJ2" s="596"/>
      <c r="AK2" s="596"/>
      <c r="AL2" s="596"/>
      <c r="AM2" s="597"/>
      <c r="AN2" s="623" t="s">
        <v>127</v>
      </c>
      <c r="AO2" s="619" t="s">
        <v>128</v>
      </c>
      <c r="AP2" s="619" t="s">
        <v>129</v>
      </c>
      <c r="AQ2" s="619" t="s">
        <v>196</v>
      </c>
      <c r="AR2" s="609" t="s">
        <v>313</v>
      </c>
      <c r="AS2" s="619" t="s">
        <v>198</v>
      </c>
      <c r="AT2" s="609" t="s">
        <v>315</v>
      </c>
      <c r="AU2" s="619" t="s">
        <v>197</v>
      </c>
      <c r="AV2" s="609" t="s">
        <v>314</v>
      </c>
      <c r="AW2" s="611" t="s">
        <v>130</v>
      </c>
    </row>
    <row r="3" spans="1:49" ht="58.5" customHeight="1" outlineLevel="2" x14ac:dyDescent="0.2">
      <c r="A3" s="599"/>
      <c r="B3" s="601"/>
      <c r="C3" s="629"/>
      <c r="D3" s="603"/>
      <c r="E3" s="608"/>
      <c r="F3" s="608"/>
      <c r="G3" s="608"/>
      <c r="H3" s="608"/>
      <c r="I3" s="603"/>
      <c r="J3" s="604"/>
      <c r="K3" s="94" t="s">
        <v>46</v>
      </c>
      <c r="L3" s="94" t="s">
        <v>131</v>
      </c>
      <c r="M3" s="94" t="s">
        <v>132</v>
      </c>
      <c r="N3" s="94" t="s">
        <v>133</v>
      </c>
      <c r="O3" s="95" t="s">
        <v>134</v>
      </c>
      <c r="P3" s="96" t="s">
        <v>135</v>
      </c>
      <c r="Q3" s="97" t="s">
        <v>131</v>
      </c>
      <c r="R3" s="98" t="s">
        <v>132</v>
      </c>
      <c r="S3" s="96" t="s">
        <v>136</v>
      </c>
      <c r="T3" s="96" t="s">
        <v>137</v>
      </c>
      <c r="U3" s="626"/>
      <c r="V3" s="99" t="s">
        <v>220</v>
      </c>
      <c r="W3" s="100" t="s">
        <v>306</v>
      </c>
      <c r="X3" s="99" t="s">
        <v>242</v>
      </c>
      <c r="Y3" s="101" t="s">
        <v>305</v>
      </c>
      <c r="Z3" s="99" t="s">
        <v>243</v>
      </c>
      <c r="AA3" s="100" t="s">
        <v>308</v>
      </c>
      <c r="AB3" s="99" t="s">
        <v>221</v>
      </c>
      <c r="AC3" s="100" t="s">
        <v>324</v>
      </c>
      <c r="AD3" s="102" t="s">
        <v>212</v>
      </c>
      <c r="AE3" s="103" t="s">
        <v>309</v>
      </c>
      <c r="AF3" s="99" t="s">
        <v>223</v>
      </c>
      <c r="AG3" s="103" t="s">
        <v>310</v>
      </c>
      <c r="AH3" s="102" t="s">
        <v>224</v>
      </c>
      <c r="AI3" s="100" t="s">
        <v>311</v>
      </c>
      <c r="AJ3" s="102" t="s">
        <v>225</v>
      </c>
      <c r="AK3" s="100" t="s">
        <v>312</v>
      </c>
      <c r="AL3" s="104" t="s">
        <v>138</v>
      </c>
      <c r="AM3" s="105" t="s">
        <v>213</v>
      </c>
      <c r="AN3" s="610"/>
      <c r="AO3" s="620"/>
      <c r="AP3" s="620"/>
      <c r="AQ3" s="610"/>
      <c r="AR3" s="610"/>
      <c r="AS3" s="610"/>
      <c r="AT3" s="610"/>
      <c r="AU3" s="610"/>
      <c r="AV3" s="610"/>
      <c r="AW3" s="612"/>
    </row>
    <row r="4" spans="1:49" s="121" customFormat="1" ht="13.2" outlineLevel="2" x14ac:dyDescent="0.2">
      <c r="A4" s="613" t="s">
        <v>139</v>
      </c>
      <c r="B4" s="614"/>
      <c r="C4" s="614"/>
      <c r="D4" s="615"/>
      <c r="E4" s="615"/>
      <c r="F4" s="615"/>
      <c r="G4" s="615"/>
      <c r="H4" s="615"/>
      <c r="I4" s="615"/>
      <c r="J4" s="616"/>
      <c r="K4" s="106"/>
      <c r="L4" s="107"/>
      <c r="M4" s="107"/>
      <c r="N4" s="106"/>
      <c r="O4" s="108"/>
      <c r="P4" s="109"/>
      <c r="Q4" s="110"/>
      <c r="R4" s="110"/>
      <c r="S4" s="109"/>
      <c r="T4" s="111"/>
      <c r="U4" s="112"/>
      <c r="V4" s="113"/>
      <c r="W4" s="114" t="s">
        <v>307</v>
      </c>
      <c r="X4" s="115"/>
      <c r="Y4" s="116" t="s">
        <v>316</v>
      </c>
      <c r="Z4" s="115"/>
      <c r="AA4" s="116" t="s">
        <v>317</v>
      </c>
      <c r="AB4" s="117"/>
      <c r="AC4" s="114" t="s">
        <v>323</v>
      </c>
      <c r="AD4" s="118"/>
      <c r="AE4" s="116" t="s">
        <v>318</v>
      </c>
      <c r="AF4" s="115"/>
      <c r="AG4" s="116" t="s">
        <v>319</v>
      </c>
      <c r="AH4" s="118"/>
      <c r="AI4" s="116" t="s">
        <v>320</v>
      </c>
      <c r="AJ4" s="118"/>
      <c r="AK4" s="116" t="s">
        <v>321</v>
      </c>
      <c r="AL4" s="116"/>
      <c r="AM4" s="116"/>
      <c r="AN4" s="119"/>
      <c r="AO4" s="251"/>
      <c r="AP4" s="251"/>
      <c r="AQ4" s="119"/>
      <c r="AR4" s="119"/>
      <c r="AS4" s="119"/>
      <c r="AT4" s="119"/>
      <c r="AU4" s="119"/>
      <c r="AV4" s="119"/>
      <c r="AW4" s="120"/>
    </row>
    <row r="5" spans="1:49" s="121" customFormat="1" ht="28.5" customHeight="1" outlineLevel="2" x14ac:dyDescent="0.15">
      <c r="A5" s="621" t="s">
        <v>24</v>
      </c>
      <c r="B5" s="622"/>
      <c r="C5" s="622"/>
      <c r="D5" s="615"/>
      <c r="E5" s="615"/>
      <c r="F5" s="615"/>
      <c r="G5" s="615"/>
      <c r="H5" s="615"/>
      <c r="I5" s="615"/>
      <c r="J5" s="616"/>
      <c r="K5" s="95" t="s">
        <v>140</v>
      </c>
      <c r="L5" s="91"/>
      <c r="M5" s="91"/>
      <c r="N5" s="95" t="s">
        <v>140</v>
      </c>
      <c r="O5" s="122"/>
      <c r="P5" s="123" t="s">
        <v>140</v>
      </c>
      <c r="Q5" s="92"/>
      <c r="R5" s="92"/>
      <c r="S5" s="123" t="s">
        <v>140</v>
      </c>
      <c r="T5" s="124" t="s">
        <v>214</v>
      </c>
      <c r="U5" s="93" t="s">
        <v>141</v>
      </c>
      <c r="V5" s="125" t="s">
        <v>211</v>
      </c>
      <c r="W5" s="126" t="s">
        <v>215</v>
      </c>
      <c r="X5" s="127" t="s">
        <v>226</v>
      </c>
      <c r="Y5" s="128" t="s">
        <v>216</v>
      </c>
      <c r="Z5" s="93" t="s">
        <v>241</v>
      </c>
      <c r="AA5" s="126" t="s">
        <v>217</v>
      </c>
      <c r="AB5" s="225" t="s">
        <v>222</v>
      </c>
      <c r="AC5" s="126" t="s">
        <v>217</v>
      </c>
      <c r="AD5" s="129" t="s">
        <v>51</v>
      </c>
      <c r="AE5" s="128" t="s">
        <v>218</v>
      </c>
      <c r="AF5" s="93" t="s">
        <v>51</v>
      </c>
      <c r="AG5" s="126" t="s">
        <v>217</v>
      </c>
      <c r="AH5" s="130" t="s">
        <v>226</v>
      </c>
      <c r="AI5" s="128" t="s">
        <v>245</v>
      </c>
      <c r="AJ5" s="130" t="s">
        <v>226</v>
      </c>
      <c r="AK5" s="126" t="s">
        <v>244</v>
      </c>
      <c r="AL5" s="126"/>
      <c r="AM5" s="126"/>
      <c r="AN5" s="131" t="s">
        <v>219</v>
      </c>
      <c r="AO5" s="131"/>
      <c r="AP5" s="131"/>
      <c r="AQ5" s="131"/>
      <c r="AR5" s="131"/>
      <c r="AS5" s="131"/>
      <c r="AT5" s="131"/>
      <c r="AU5" s="131"/>
      <c r="AV5" s="131"/>
      <c r="AW5" s="132"/>
    </row>
    <row r="6" spans="1:49" outlineLevel="2" x14ac:dyDescent="0.2">
      <c r="A6" s="133">
        <v>1</v>
      </c>
      <c r="B6" s="133"/>
      <c r="C6" s="134" t="str">
        <f>IF('基礎情報&amp;削減目標'!G6=0,"",+'基礎情報&amp;削減目標'!G6)</f>
        <v/>
      </c>
      <c r="D6" s="207" t="str">
        <f>IF('基礎情報&amp;削減目標'!B6="","",+'基礎情報&amp;削減目標'!B6)</f>
        <v/>
      </c>
      <c r="E6" s="207" t="str">
        <f>IF('基礎情報&amp;削減目標'!B8="","",+'基礎情報&amp;削減目標'!B8)</f>
        <v/>
      </c>
      <c r="F6" s="207" t="str">
        <f>IF('基礎情報&amp;削減目標'!B9="","",+'基礎情報&amp;削減目標'!B9)</f>
        <v/>
      </c>
      <c r="G6" s="207" t="str">
        <f>IF('基礎情報&amp;削減目標'!B10="","",+'基礎情報&amp;削減目標'!B10)</f>
        <v/>
      </c>
      <c r="H6" s="207" t="str">
        <f>IF('基礎情報&amp;削減目標'!B11="","",+'基礎情報&amp;削減目標'!B11)</f>
        <v/>
      </c>
      <c r="I6" s="133"/>
      <c r="J6" s="133">
        <v>2010</v>
      </c>
      <c r="K6" s="135"/>
      <c r="L6" s="135"/>
      <c r="M6" s="135"/>
      <c r="N6" s="135"/>
      <c r="O6" s="135"/>
      <c r="P6" s="136">
        <v>1</v>
      </c>
      <c r="Q6" s="136"/>
      <c r="R6" s="136">
        <v>2006</v>
      </c>
      <c r="S6" s="136"/>
      <c r="T6" s="136"/>
      <c r="U6" s="293">
        <f>'基礎情報&amp;削減目標'!C17</f>
        <v>0</v>
      </c>
      <c r="V6" s="293">
        <f>②総エネルギー投入量!E8</f>
        <v>0</v>
      </c>
      <c r="W6" s="294">
        <f>V6*0.429</f>
        <v>0</v>
      </c>
      <c r="X6" s="293">
        <f>②総エネルギー投入量!E9</f>
        <v>0</v>
      </c>
      <c r="Y6" s="294">
        <f>X6*2.5</f>
        <v>0</v>
      </c>
      <c r="Z6" s="293">
        <f>②総エネルギー投入量!E10</f>
        <v>0</v>
      </c>
      <c r="AA6" s="294">
        <f>Z6*2.75</f>
        <v>0</v>
      </c>
      <c r="AB6" s="293">
        <f>②総エネルギー投入量!E11</f>
        <v>0</v>
      </c>
      <c r="AC6" s="294">
        <f>AB6*2.05</f>
        <v>0</v>
      </c>
      <c r="AD6" s="293">
        <f>②総エネルギー投入量!E12</f>
        <v>0</v>
      </c>
      <c r="AE6" s="294">
        <f>AD6*2.79</f>
        <v>0</v>
      </c>
      <c r="AF6" s="293">
        <f>②総エネルギー投入量!E13</f>
        <v>0</v>
      </c>
      <c r="AG6" s="294">
        <f>AF6*2.96</f>
        <v>0</v>
      </c>
      <c r="AH6" s="293">
        <f>②総エネルギー投入量!E14</f>
        <v>0</v>
      </c>
      <c r="AI6" s="294">
        <f>AH6*2.29</f>
        <v>0</v>
      </c>
      <c r="AJ6" s="293">
        <f>②総エネルギー投入量!E15</f>
        <v>0</v>
      </c>
      <c r="AK6" s="294">
        <f>AJ6*2.69</f>
        <v>0</v>
      </c>
      <c r="AL6" s="295">
        <f>②総エネルギー投入量!E16</f>
        <v>0</v>
      </c>
      <c r="AM6" s="137"/>
      <c r="AN6" s="296">
        <f>W6+AC6+AG6+Y6+AI6+AA6+AK6+AE6+AM6</f>
        <v>0</v>
      </c>
      <c r="AO6" s="252"/>
      <c r="AP6" s="253" t="s">
        <v>168</v>
      </c>
      <c r="AQ6" s="297">
        <f>③CO2排出量!H20</f>
        <v>0</v>
      </c>
      <c r="AR6" s="297">
        <f>AQ6*2.76</f>
        <v>0</v>
      </c>
      <c r="AS6" s="297">
        <f>③CO2排出量!H21</f>
        <v>0</v>
      </c>
      <c r="AT6" s="297">
        <f>AS6*2.62</f>
        <v>0</v>
      </c>
      <c r="AU6" s="297">
        <f>③CO2排出量!H22</f>
        <v>0</v>
      </c>
      <c r="AV6" s="297">
        <f>AU6*2.57</f>
        <v>0</v>
      </c>
      <c r="AW6" s="138" t="s">
        <v>169</v>
      </c>
    </row>
    <row r="7" spans="1:49" x14ac:dyDescent="0.2">
      <c r="D7" s="326"/>
      <c r="W7" s="142"/>
      <c r="Y7" s="143"/>
      <c r="AA7" s="143"/>
      <c r="AC7" s="144"/>
      <c r="AE7" s="144"/>
      <c r="AG7" s="144"/>
      <c r="AI7" s="146"/>
      <c r="AK7" s="143"/>
      <c r="AL7" s="143"/>
      <c r="AM7" s="143"/>
      <c r="AN7" s="143"/>
      <c r="AO7" s="143"/>
      <c r="AP7" s="143"/>
      <c r="AQ7" s="143"/>
      <c r="AR7" s="143"/>
      <c r="AS7" s="143"/>
      <c r="AT7" s="143"/>
      <c r="AU7" s="143"/>
      <c r="AV7" s="143"/>
      <c r="AW7" s="143"/>
    </row>
    <row r="8" spans="1:49" s="1" customFormat="1" ht="13.5" customHeight="1" x14ac:dyDescent="0.2">
      <c r="A8" s="64"/>
      <c r="B8" s="177"/>
      <c r="C8" s="178"/>
      <c r="D8" s="178"/>
      <c r="E8" s="178"/>
      <c r="F8" s="178"/>
      <c r="G8" s="178"/>
      <c r="H8" s="178"/>
      <c r="I8" s="178"/>
      <c r="J8" s="178"/>
      <c r="K8" s="178"/>
      <c r="L8" s="178"/>
      <c r="M8" s="178"/>
    </row>
    <row r="9" spans="1:49" s="1" customFormat="1" ht="31.5" customHeight="1" x14ac:dyDescent="0.2">
      <c r="A9" s="64"/>
      <c r="B9" s="617" t="s">
        <v>195</v>
      </c>
      <c r="C9" s="618"/>
      <c r="D9" s="618"/>
      <c r="E9" s="618"/>
      <c r="F9" s="618"/>
      <c r="G9" s="618"/>
      <c r="H9" s="618"/>
      <c r="I9" s="618"/>
      <c r="J9" s="618"/>
      <c r="K9" s="618"/>
      <c r="L9" s="618"/>
      <c r="M9" s="618"/>
      <c r="N9" s="618"/>
      <c r="O9" s="618"/>
      <c r="P9" s="618"/>
      <c r="Q9" s="618"/>
      <c r="R9" s="618"/>
      <c r="S9" s="618"/>
      <c r="T9" s="618"/>
      <c r="U9" s="618"/>
      <c r="V9" s="618"/>
      <c r="W9" s="618"/>
      <c r="X9" s="618"/>
      <c r="Y9" s="618"/>
      <c r="Z9" s="618"/>
      <c r="AA9" s="618"/>
      <c r="AB9" s="618"/>
    </row>
    <row r="10" spans="1:49" s="1" customFormat="1" ht="13.5" customHeight="1" x14ac:dyDescent="0.2">
      <c r="A10" s="64"/>
      <c r="B10" s="70"/>
      <c r="C10" s="10"/>
      <c r="D10" s="10"/>
      <c r="E10" s="10"/>
      <c r="F10" s="10"/>
      <c r="G10" s="10"/>
      <c r="H10" s="10"/>
      <c r="I10" s="10"/>
      <c r="J10" s="10"/>
      <c r="K10" s="10"/>
      <c r="L10" s="10"/>
      <c r="M10" s="10"/>
      <c r="N10" s="10"/>
      <c r="O10"/>
    </row>
    <row r="11" spans="1:49" s="1" customFormat="1" ht="13.5" customHeight="1" x14ac:dyDescent="0.2">
      <c r="A11" s="179"/>
      <c r="B11" s="71"/>
      <c r="C11" s="180"/>
      <c r="D11" s="181"/>
      <c r="E11" s="181"/>
      <c r="F11" s="181"/>
      <c r="G11" s="181"/>
      <c r="H11" s="181"/>
      <c r="I11" s="181"/>
      <c r="J11" s="181"/>
      <c r="K11" s="181"/>
      <c r="L11" s="181"/>
      <c r="M11" s="181"/>
      <c r="N11" s="12"/>
      <c r="O11" s="12"/>
      <c r="P11" s="12"/>
      <c r="Q11" s="12"/>
      <c r="R11" s="12"/>
      <c r="S11" s="12"/>
      <c r="T11" s="12"/>
      <c r="U11" s="12"/>
      <c r="V11" s="12"/>
      <c r="W11" s="12"/>
      <c r="X11" s="12"/>
    </row>
    <row r="12" spans="1:49" s="1" customFormat="1" ht="13.5" customHeight="1" x14ac:dyDescent="0.2">
      <c r="B12" s="71"/>
      <c r="C12" s="182"/>
      <c r="D12" s="183"/>
      <c r="E12" s="183"/>
      <c r="F12" s="183"/>
      <c r="G12" s="183"/>
      <c r="H12" s="183"/>
      <c r="I12" s="183"/>
      <c r="J12" s="183"/>
      <c r="K12" s="183"/>
      <c r="L12" s="183"/>
      <c r="M12" s="183"/>
      <c r="N12" s="12"/>
      <c r="O12" s="12"/>
      <c r="P12" s="12"/>
      <c r="Q12" s="12"/>
      <c r="R12" s="12"/>
      <c r="S12" s="12"/>
      <c r="T12" s="12"/>
      <c r="U12" s="12"/>
      <c r="V12" s="12"/>
      <c r="W12" s="12"/>
      <c r="X12" s="12"/>
    </row>
    <row r="13" spans="1:49" s="1" customFormat="1" ht="13.5" customHeight="1" x14ac:dyDescent="0.2">
      <c r="B13" s="71"/>
      <c r="C13" s="182"/>
      <c r="D13" s="183"/>
      <c r="E13" s="183"/>
      <c r="F13" s="183"/>
      <c r="G13" s="183"/>
      <c r="H13" s="183"/>
      <c r="I13" s="183"/>
      <c r="J13" s="183"/>
      <c r="K13" s="183"/>
      <c r="L13" s="183"/>
      <c r="M13" s="183"/>
      <c r="N13" s="12"/>
      <c r="O13" s="12"/>
      <c r="P13" s="12"/>
      <c r="Q13" s="12"/>
      <c r="R13" s="12"/>
      <c r="S13" s="12"/>
      <c r="T13" s="12"/>
      <c r="U13" s="12"/>
      <c r="V13" s="12"/>
      <c r="W13" s="12"/>
      <c r="X13" s="12"/>
    </row>
    <row r="14" spans="1:49" s="1" customFormat="1" ht="13.5" customHeight="1" x14ac:dyDescent="0.2">
      <c r="B14" s="71"/>
      <c r="C14" s="182"/>
      <c r="D14" s="182"/>
      <c r="E14" s="182"/>
      <c r="F14" s="182"/>
      <c r="G14" s="182"/>
      <c r="H14" s="182"/>
      <c r="I14" s="182"/>
      <c r="J14" s="182"/>
      <c r="K14" s="182"/>
      <c r="L14" s="182"/>
      <c r="M14" s="182"/>
      <c r="N14" s="12"/>
      <c r="O14" s="12"/>
      <c r="P14" s="12"/>
      <c r="Q14" s="12"/>
      <c r="R14" s="12"/>
      <c r="S14" s="12"/>
      <c r="T14" s="12"/>
      <c r="U14" s="12"/>
      <c r="V14" s="12"/>
      <c r="W14" s="12"/>
      <c r="X14" s="12"/>
    </row>
    <row r="15" spans="1:49" ht="13.5" customHeight="1" x14ac:dyDescent="0.2"/>
    <row r="16" spans="1:49" ht="13.5" customHeight="1" x14ac:dyDescent="0.2"/>
  </sheetData>
  <sheetProtection formatCells="0" formatColumns="0" formatRows="0" insertColumns="0" insertRows="0" insertHyperlinks="0" deleteColumns="0" deleteRows="0" sort="0" autoFilter="0" pivotTables="0"/>
  <mergeCells count="28">
    <mergeCell ref="A4:J4"/>
    <mergeCell ref="B9:AB9"/>
    <mergeCell ref="AQ2:AQ3"/>
    <mergeCell ref="AS2:AS3"/>
    <mergeCell ref="AU2:AU3"/>
    <mergeCell ref="AR2:AR3"/>
    <mergeCell ref="AT2:AT3"/>
    <mergeCell ref="AO2:AO3"/>
    <mergeCell ref="AP2:AP3"/>
    <mergeCell ref="A5:J5"/>
    <mergeCell ref="AN2:AN3"/>
    <mergeCell ref="P2:T2"/>
    <mergeCell ref="U2:U3"/>
    <mergeCell ref="V2:AM2"/>
    <mergeCell ref="C2:C3"/>
    <mergeCell ref="F2:F3"/>
    <mergeCell ref="A1:AW1"/>
    <mergeCell ref="A2:A3"/>
    <mergeCell ref="B2:B3"/>
    <mergeCell ref="D2:D3"/>
    <mergeCell ref="I2:I3"/>
    <mergeCell ref="J2:J3"/>
    <mergeCell ref="K2:O2"/>
    <mergeCell ref="H2:H3"/>
    <mergeCell ref="E2:E3"/>
    <mergeCell ref="AV2:AV3"/>
    <mergeCell ref="AW2:AW3"/>
    <mergeCell ref="G2:G3"/>
  </mergeCells>
  <phoneticPr fontId="2"/>
  <pageMargins left="0.84" right="0.2" top="1.24" bottom="0.85" header="0.35433070866141736" footer="0.19685039370078741"/>
  <pageSetup paperSize="9" scale="38" orientation="landscape" r:id="rId1"/>
  <headerFooter alignWithMargins="0">
    <oddFooter>&amp;C&amp;P/&amp;N</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16"/>
  <sheetViews>
    <sheetView zoomScaleNormal="100" workbookViewId="0">
      <selection activeCell="L6" sqref="L6"/>
    </sheetView>
  </sheetViews>
  <sheetFormatPr defaultColWidth="9" defaultRowHeight="13.2" x14ac:dyDescent="0.2"/>
  <cols>
    <col min="1" max="1" width="17.21875" style="12" customWidth="1"/>
    <col min="2" max="2" width="10.6640625" style="12" customWidth="1"/>
    <col min="3" max="3" width="7.109375" style="12" customWidth="1"/>
    <col min="4" max="4" width="6.6640625" style="12" customWidth="1"/>
    <col min="5" max="5" width="15.77734375" style="12" customWidth="1"/>
    <col min="6" max="6" width="8.6640625" style="12" customWidth="1"/>
    <col min="7" max="16384" width="9" style="12"/>
  </cols>
  <sheetData>
    <row r="1" spans="1:24" ht="16.2" x14ac:dyDescent="0.2">
      <c r="C1" s="148" t="s">
        <v>303</v>
      </c>
    </row>
    <row r="2" spans="1:24" x14ac:dyDescent="0.2">
      <c r="A2" s="631" t="s">
        <v>121</v>
      </c>
      <c r="B2" s="631" t="s">
        <v>192</v>
      </c>
      <c r="C2" s="633"/>
      <c r="D2" s="634"/>
      <c r="E2" s="635"/>
      <c r="F2" s="642" t="s">
        <v>304</v>
      </c>
      <c r="G2" s="643"/>
      <c r="H2" s="643"/>
      <c r="I2" s="643"/>
      <c r="J2" s="643"/>
      <c r="K2" s="643"/>
      <c r="L2" s="643"/>
      <c r="M2" s="643"/>
      <c r="N2" s="643"/>
      <c r="O2" s="643"/>
      <c r="P2" s="643"/>
      <c r="Q2" s="643"/>
      <c r="R2" s="643"/>
      <c r="S2" s="643"/>
      <c r="T2" s="643"/>
      <c r="U2" s="643"/>
      <c r="V2" s="643"/>
      <c r="W2" s="643"/>
      <c r="X2" s="659"/>
    </row>
    <row r="3" spans="1:24" x14ac:dyDescent="0.2">
      <c r="A3" s="644"/>
      <c r="B3" s="644"/>
      <c r="C3" s="636"/>
      <c r="D3" s="637"/>
      <c r="E3" s="638"/>
      <c r="F3" s="642" t="s">
        <v>157</v>
      </c>
      <c r="G3" s="643"/>
      <c r="H3" s="643"/>
      <c r="I3" s="643"/>
      <c r="J3" s="643"/>
      <c r="K3" s="643"/>
      <c r="L3" s="643"/>
      <c r="M3" s="643"/>
      <c r="N3" s="643"/>
      <c r="O3" s="643"/>
      <c r="P3" s="643"/>
      <c r="Q3" s="643"/>
      <c r="R3" s="643"/>
      <c r="S3" s="657"/>
      <c r="T3" s="649" t="s">
        <v>158</v>
      </c>
      <c r="U3" s="650"/>
      <c r="V3" s="650"/>
      <c r="W3" s="651"/>
      <c r="X3" s="660"/>
    </row>
    <row r="4" spans="1:24" ht="13.5" customHeight="1" x14ac:dyDescent="0.2">
      <c r="A4" s="644"/>
      <c r="B4" s="644"/>
      <c r="C4" s="636"/>
      <c r="D4" s="637"/>
      <c r="E4" s="638"/>
      <c r="F4" s="631" t="s">
        <v>142</v>
      </c>
      <c r="G4" s="631" t="s">
        <v>96</v>
      </c>
      <c r="H4" s="631" t="s">
        <v>143</v>
      </c>
      <c r="I4" s="631" t="s">
        <v>98</v>
      </c>
      <c r="J4" s="631" t="s">
        <v>99</v>
      </c>
      <c r="K4" s="655" t="s">
        <v>190</v>
      </c>
      <c r="L4" s="309" t="s">
        <v>41</v>
      </c>
      <c r="M4" s="631" t="s">
        <v>144</v>
      </c>
      <c r="N4" s="631" t="s">
        <v>145</v>
      </c>
      <c r="O4" s="642" t="s">
        <v>100</v>
      </c>
      <c r="P4" s="643"/>
      <c r="Q4" s="643"/>
      <c r="R4" s="659"/>
      <c r="S4" s="658"/>
      <c r="T4" s="652"/>
      <c r="U4" s="653"/>
      <c r="V4" s="653"/>
      <c r="W4" s="654"/>
      <c r="X4" s="661"/>
    </row>
    <row r="5" spans="1:24" ht="17.25" customHeight="1" x14ac:dyDescent="0.2">
      <c r="A5" s="644"/>
      <c r="B5" s="632"/>
      <c r="C5" s="639"/>
      <c r="D5" s="640"/>
      <c r="E5" s="641"/>
      <c r="F5" s="632"/>
      <c r="G5" s="632"/>
      <c r="H5" s="632"/>
      <c r="I5" s="632"/>
      <c r="J5" s="632"/>
      <c r="K5" s="656"/>
      <c r="L5" s="310" t="s">
        <v>239</v>
      </c>
      <c r="M5" s="632"/>
      <c r="N5" s="632"/>
      <c r="O5" s="150" t="s">
        <v>41</v>
      </c>
      <c r="P5" s="150" t="s">
        <v>101</v>
      </c>
      <c r="Q5" s="150" t="s">
        <v>102</v>
      </c>
      <c r="R5" s="150" t="s">
        <v>144</v>
      </c>
      <c r="S5" s="151" t="s">
        <v>93</v>
      </c>
      <c r="T5" s="151" t="s">
        <v>92</v>
      </c>
      <c r="U5" s="151" t="s">
        <v>146</v>
      </c>
      <c r="V5" s="151" t="s">
        <v>147</v>
      </c>
      <c r="W5" s="151" t="s">
        <v>93</v>
      </c>
      <c r="X5" s="151" t="s">
        <v>103</v>
      </c>
    </row>
    <row r="6" spans="1:24" ht="17.25" customHeight="1" x14ac:dyDescent="0.2">
      <c r="A6" s="175" t="str">
        <f>IF('基礎情報&amp;削減目標'!B6=0,"",+'基礎情報&amp;削減目標'!B6)</f>
        <v/>
      </c>
      <c r="B6" s="175" t="str">
        <f>IF('基礎情報&amp;削減目標'!G6=0,"",+'基礎情報&amp;削減目標'!G6)</f>
        <v/>
      </c>
      <c r="C6" s="643" t="s">
        <v>155</v>
      </c>
      <c r="D6" s="643"/>
      <c r="E6" s="659"/>
      <c r="F6" s="298">
        <f>④廃棄物等総排出量!F6</f>
        <v>0</v>
      </c>
      <c r="G6" s="298">
        <f>④廃棄物等総排出量!F7</f>
        <v>0</v>
      </c>
      <c r="H6" s="298">
        <f>④廃棄物等総排出量!F8</f>
        <v>0</v>
      </c>
      <c r="I6" s="298">
        <f>④廃棄物等総排出量!F9</f>
        <v>0</v>
      </c>
      <c r="J6" s="298">
        <f>④廃棄物等総排出量!F10</f>
        <v>0</v>
      </c>
      <c r="K6" s="298">
        <f>④廃棄物等総排出量!F11</f>
        <v>0</v>
      </c>
      <c r="L6" s="298">
        <f>④廃棄物等総排出量!F12</f>
        <v>0</v>
      </c>
      <c r="M6" s="298">
        <f>④廃棄物等総排出量!F13</f>
        <v>0</v>
      </c>
      <c r="N6" s="299">
        <f>④廃棄物等総排出量!F14</f>
        <v>0</v>
      </c>
      <c r="O6" s="300">
        <f>④廃棄物等総排出量!F15</f>
        <v>0</v>
      </c>
      <c r="P6" s="300">
        <f>④廃棄物等総排出量!F16</f>
        <v>0</v>
      </c>
      <c r="Q6" s="300">
        <f>④廃棄物等総排出量!F17</f>
        <v>0</v>
      </c>
      <c r="R6" s="300">
        <f>④廃棄物等総排出量!F18</f>
        <v>0</v>
      </c>
      <c r="S6" s="301">
        <f>④廃棄物等総排出量!F19</f>
        <v>0</v>
      </c>
      <c r="T6" s="302">
        <f>④廃棄物等総排出量!F20</f>
        <v>0</v>
      </c>
      <c r="U6" s="302">
        <f>④廃棄物等総排出量!F21</f>
        <v>0</v>
      </c>
      <c r="V6" s="302">
        <f>④廃棄物等総排出量!F22</f>
        <v>0</v>
      </c>
      <c r="W6" s="303">
        <f>④廃棄物等総排出量!F23</f>
        <v>0</v>
      </c>
      <c r="X6" s="304">
        <f>④廃棄物等総排出量!F24</f>
        <v>0</v>
      </c>
    </row>
    <row r="7" spans="1:24" ht="18" customHeight="1" x14ac:dyDescent="0.2">
      <c r="C7" s="646" t="s">
        <v>156</v>
      </c>
      <c r="D7" s="630" t="s">
        <v>149</v>
      </c>
      <c r="E7" s="89" t="s">
        <v>150</v>
      </c>
      <c r="F7" s="292" t="e">
        <f>④廃棄物等総排出量!#REF!</f>
        <v>#REF!</v>
      </c>
      <c r="G7" s="292" t="e">
        <f>④廃棄物等総排出量!#REF!</f>
        <v>#REF!</v>
      </c>
      <c r="H7" s="292" t="e">
        <f>④廃棄物等総排出量!#REF!</f>
        <v>#REF!</v>
      </c>
      <c r="I7" s="292" t="e">
        <f>④廃棄物等総排出量!#REF!</f>
        <v>#REF!</v>
      </c>
      <c r="J7" s="292" t="e">
        <f>④廃棄物等総排出量!#REF!</f>
        <v>#REF!</v>
      </c>
      <c r="K7" s="292" t="e">
        <f>④廃棄物等総排出量!#REF!</f>
        <v>#REF!</v>
      </c>
      <c r="L7" s="292" t="e">
        <f>④廃棄物等総排出量!#REF!</f>
        <v>#REF!</v>
      </c>
      <c r="M7" s="292" t="e">
        <f>④廃棄物等総排出量!#REF!</f>
        <v>#REF!</v>
      </c>
      <c r="N7" s="292" t="e">
        <f>④廃棄物等総排出量!#REF!</f>
        <v>#REF!</v>
      </c>
      <c r="O7" s="292" t="e">
        <f>④廃棄物等総排出量!#REF!</f>
        <v>#REF!</v>
      </c>
      <c r="P7" s="292" t="e">
        <f>④廃棄物等総排出量!#REF!</f>
        <v>#REF!</v>
      </c>
      <c r="Q7" s="292" t="e">
        <f>④廃棄物等総排出量!#REF!</f>
        <v>#REF!</v>
      </c>
      <c r="R7" s="292" t="e">
        <f>④廃棄物等総排出量!#REF!</f>
        <v>#REF!</v>
      </c>
      <c r="S7" s="292" t="e">
        <f>④廃棄物等総排出量!#REF!</f>
        <v>#REF!</v>
      </c>
      <c r="T7" s="292" t="e">
        <f>④廃棄物等総排出量!#REF!</f>
        <v>#REF!</v>
      </c>
      <c r="U7" s="292" t="e">
        <f>④廃棄物等総排出量!#REF!</f>
        <v>#REF!</v>
      </c>
      <c r="V7" s="292" t="e">
        <f>④廃棄物等総排出量!#REF!</f>
        <v>#REF!</v>
      </c>
      <c r="W7" s="292" t="e">
        <f>④廃棄物等総排出量!#REF!</f>
        <v>#REF!</v>
      </c>
      <c r="X7" s="292" t="e">
        <f>④廃棄物等総排出量!#REF!</f>
        <v>#REF!</v>
      </c>
    </row>
    <row r="8" spans="1:24" ht="18" customHeight="1" x14ac:dyDescent="0.2">
      <c r="C8" s="647"/>
      <c r="D8" s="630"/>
      <c r="E8" s="89" t="s">
        <v>151</v>
      </c>
      <c r="F8" s="292" t="e">
        <f>④廃棄物等総排出量!#REF!</f>
        <v>#REF!</v>
      </c>
      <c r="G8" s="292" t="e">
        <f>④廃棄物等総排出量!#REF!</f>
        <v>#REF!</v>
      </c>
      <c r="H8" s="292" t="e">
        <f>④廃棄物等総排出量!#REF!</f>
        <v>#REF!</v>
      </c>
      <c r="I8" s="292" t="e">
        <f>④廃棄物等総排出量!#REF!</f>
        <v>#REF!</v>
      </c>
      <c r="J8" s="292" t="e">
        <f>④廃棄物等総排出量!#REF!</f>
        <v>#REF!</v>
      </c>
      <c r="K8" s="292" t="e">
        <f>④廃棄物等総排出量!#REF!</f>
        <v>#REF!</v>
      </c>
      <c r="L8" s="292" t="e">
        <f>④廃棄物等総排出量!#REF!</f>
        <v>#REF!</v>
      </c>
      <c r="M8" s="292" t="e">
        <f>④廃棄物等総排出量!#REF!</f>
        <v>#REF!</v>
      </c>
      <c r="N8" s="292" t="e">
        <f>④廃棄物等総排出量!#REF!</f>
        <v>#REF!</v>
      </c>
      <c r="O8" s="292" t="e">
        <f>④廃棄物等総排出量!#REF!</f>
        <v>#REF!</v>
      </c>
      <c r="P8" s="292" t="e">
        <f>④廃棄物等総排出量!#REF!</f>
        <v>#REF!</v>
      </c>
      <c r="Q8" s="292" t="e">
        <f>④廃棄物等総排出量!#REF!</f>
        <v>#REF!</v>
      </c>
      <c r="R8" s="292" t="e">
        <f>④廃棄物等総排出量!#REF!</f>
        <v>#REF!</v>
      </c>
      <c r="S8" s="292" t="e">
        <f>④廃棄物等総排出量!#REF!</f>
        <v>#REF!</v>
      </c>
      <c r="T8" s="292" t="e">
        <f>④廃棄物等総排出量!#REF!</f>
        <v>#REF!</v>
      </c>
      <c r="U8" s="292" t="e">
        <f>④廃棄物等総排出量!#REF!</f>
        <v>#REF!</v>
      </c>
      <c r="V8" s="292" t="e">
        <f>④廃棄物等総排出量!#REF!</f>
        <v>#REF!</v>
      </c>
      <c r="W8" s="292" t="e">
        <f>④廃棄物等総排出量!#REF!</f>
        <v>#REF!</v>
      </c>
      <c r="X8" s="292" t="e">
        <f>④廃棄物等総排出量!#REF!</f>
        <v>#REF!</v>
      </c>
    </row>
    <row r="9" spans="1:24" ht="18" customHeight="1" x14ac:dyDescent="0.2">
      <c r="C9" s="647"/>
      <c r="D9" s="630"/>
      <c r="E9" s="89" t="s">
        <v>152</v>
      </c>
      <c r="F9" s="292" t="e">
        <f>④廃棄物等総排出量!#REF!</f>
        <v>#REF!</v>
      </c>
      <c r="G9" s="292" t="e">
        <f>④廃棄物等総排出量!#REF!</f>
        <v>#REF!</v>
      </c>
      <c r="H9" s="292" t="e">
        <f>④廃棄物等総排出量!#REF!</f>
        <v>#REF!</v>
      </c>
      <c r="I9" s="292" t="e">
        <f>④廃棄物等総排出量!#REF!</f>
        <v>#REF!</v>
      </c>
      <c r="J9" s="292" t="e">
        <f>④廃棄物等総排出量!#REF!</f>
        <v>#REF!</v>
      </c>
      <c r="K9" s="292" t="e">
        <f>④廃棄物等総排出量!#REF!</f>
        <v>#REF!</v>
      </c>
      <c r="L9" s="292" t="e">
        <f>④廃棄物等総排出量!#REF!</f>
        <v>#REF!</v>
      </c>
      <c r="M9" s="292" t="e">
        <f>④廃棄物等総排出量!#REF!</f>
        <v>#REF!</v>
      </c>
      <c r="N9" s="292" t="e">
        <f>④廃棄物等総排出量!#REF!</f>
        <v>#REF!</v>
      </c>
      <c r="O9" s="292" t="e">
        <f>④廃棄物等総排出量!#REF!</f>
        <v>#REF!</v>
      </c>
      <c r="P9" s="292" t="e">
        <f>④廃棄物等総排出量!#REF!</f>
        <v>#REF!</v>
      </c>
      <c r="Q9" s="292" t="e">
        <f>④廃棄物等総排出量!#REF!</f>
        <v>#REF!</v>
      </c>
      <c r="R9" s="292" t="e">
        <f>④廃棄物等総排出量!#REF!</f>
        <v>#REF!</v>
      </c>
      <c r="S9" s="292" t="e">
        <f>④廃棄物等総排出量!#REF!</f>
        <v>#REF!</v>
      </c>
      <c r="T9" s="292" t="e">
        <f>④廃棄物等総排出量!#REF!</f>
        <v>#REF!</v>
      </c>
      <c r="U9" s="292" t="e">
        <f>④廃棄物等総排出量!#REF!</f>
        <v>#REF!</v>
      </c>
      <c r="V9" s="292" t="e">
        <f>④廃棄物等総排出量!#REF!</f>
        <v>#REF!</v>
      </c>
      <c r="W9" s="292" t="e">
        <f>④廃棄物等総排出量!#REF!</f>
        <v>#REF!</v>
      </c>
      <c r="X9" s="292" t="e">
        <f>④廃棄物等総排出量!#REF!</f>
        <v>#REF!</v>
      </c>
    </row>
    <row r="10" spans="1:24" ht="18" customHeight="1" x14ac:dyDescent="0.2">
      <c r="C10" s="647"/>
      <c r="D10" s="226" t="s">
        <v>148</v>
      </c>
      <c r="E10" s="89" t="s">
        <v>153</v>
      </c>
      <c r="F10" s="292" t="e">
        <f>④廃棄物等総排出量!#REF!</f>
        <v>#REF!</v>
      </c>
      <c r="G10" s="292" t="e">
        <f>④廃棄物等総排出量!#REF!</f>
        <v>#REF!</v>
      </c>
      <c r="H10" s="292" t="e">
        <f>④廃棄物等総排出量!#REF!</f>
        <v>#REF!</v>
      </c>
      <c r="I10" s="292" t="e">
        <f>④廃棄物等総排出量!#REF!</f>
        <v>#REF!</v>
      </c>
      <c r="J10" s="292" t="e">
        <f>④廃棄物等総排出量!#REF!</f>
        <v>#REF!</v>
      </c>
      <c r="K10" s="292" t="e">
        <f>④廃棄物等総排出量!#REF!</f>
        <v>#REF!</v>
      </c>
      <c r="L10" s="292" t="e">
        <f>④廃棄物等総排出量!#REF!</f>
        <v>#REF!</v>
      </c>
      <c r="M10" s="292" t="e">
        <f>④廃棄物等総排出量!#REF!</f>
        <v>#REF!</v>
      </c>
      <c r="N10" s="292" t="e">
        <f>④廃棄物等総排出量!#REF!</f>
        <v>#REF!</v>
      </c>
      <c r="O10" s="292" t="e">
        <f>④廃棄物等総排出量!#REF!</f>
        <v>#REF!</v>
      </c>
      <c r="P10" s="292" t="e">
        <f>④廃棄物等総排出量!#REF!</f>
        <v>#REF!</v>
      </c>
      <c r="Q10" s="292" t="e">
        <f>④廃棄物等総排出量!#REF!</f>
        <v>#REF!</v>
      </c>
      <c r="R10" s="292" t="e">
        <f>④廃棄物等総排出量!#REF!</f>
        <v>#REF!</v>
      </c>
      <c r="S10" s="292" t="e">
        <f>④廃棄物等総排出量!#REF!</f>
        <v>#REF!</v>
      </c>
      <c r="T10" s="292" t="e">
        <f>④廃棄物等総排出量!#REF!</f>
        <v>#REF!</v>
      </c>
      <c r="U10" s="292" t="e">
        <f>④廃棄物等総排出量!#REF!</f>
        <v>#REF!</v>
      </c>
      <c r="V10" s="292" t="e">
        <f>④廃棄物等総排出量!#REF!</f>
        <v>#REF!</v>
      </c>
      <c r="W10" s="292" t="e">
        <f>④廃棄物等総排出量!#REF!</f>
        <v>#REF!</v>
      </c>
      <c r="X10" s="292" t="e">
        <f>④廃棄物等総排出量!#REF!</f>
        <v>#REF!</v>
      </c>
    </row>
    <row r="11" spans="1:24" ht="17.25" customHeight="1" x14ac:dyDescent="0.2">
      <c r="C11" s="648"/>
      <c r="D11" s="645" t="s">
        <v>154</v>
      </c>
      <c r="E11" s="645"/>
      <c r="F11" s="292" t="e">
        <f>④廃棄物等総排出量!#REF!</f>
        <v>#REF!</v>
      </c>
      <c r="G11" s="292" t="e">
        <f>④廃棄物等総排出量!#REF!</f>
        <v>#REF!</v>
      </c>
      <c r="H11" s="292" t="e">
        <f>④廃棄物等総排出量!#REF!</f>
        <v>#REF!</v>
      </c>
      <c r="I11" s="292" t="e">
        <f>④廃棄物等総排出量!#REF!</f>
        <v>#REF!</v>
      </c>
      <c r="J11" s="292" t="e">
        <f>④廃棄物等総排出量!#REF!</f>
        <v>#REF!</v>
      </c>
      <c r="K11" s="292" t="e">
        <f>④廃棄物等総排出量!#REF!</f>
        <v>#REF!</v>
      </c>
      <c r="L11" s="292" t="e">
        <f>④廃棄物等総排出量!#REF!</f>
        <v>#REF!</v>
      </c>
      <c r="M11" s="292" t="e">
        <f>④廃棄物等総排出量!#REF!</f>
        <v>#REF!</v>
      </c>
      <c r="N11" s="292" t="e">
        <f>④廃棄物等総排出量!#REF!</f>
        <v>#REF!</v>
      </c>
      <c r="O11" s="292" t="e">
        <f>④廃棄物等総排出量!#REF!</f>
        <v>#REF!</v>
      </c>
      <c r="P11" s="292" t="e">
        <f>④廃棄物等総排出量!#REF!</f>
        <v>#REF!</v>
      </c>
      <c r="Q11" s="292" t="e">
        <f>④廃棄物等総排出量!#REF!</f>
        <v>#REF!</v>
      </c>
      <c r="R11" s="292" t="e">
        <f>④廃棄物等総排出量!#REF!</f>
        <v>#REF!</v>
      </c>
      <c r="S11" s="292" t="e">
        <f>④廃棄物等総排出量!#REF!</f>
        <v>#REF!</v>
      </c>
      <c r="T11" s="292" t="e">
        <f>④廃棄物等総排出量!#REF!</f>
        <v>#REF!</v>
      </c>
      <c r="U11" s="292" t="e">
        <f>④廃棄物等総排出量!#REF!</f>
        <v>#REF!</v>
      </c>
      <c r="V11" s="292" t="e">
        <f>④廃棄物等総排出量!#REF!</f>
        <v>#REF!</v>
      </c>
      <c r="W11" s="292" t="e">
        <f>④廃棄物等総排出量!#REF!</f>
        <v>#REF!</v>
      </c>
      <c r="X11" s="292" t="e">
        <f>④廃棄物等総排出量!#REF!</f>
        <v>#REF!</v>
      </c>
    </row>
    <row r="13" spans="1:24" x14ac:dyDescent="0.2">
      <c r="D13" s="149"/>
    </row>
    <row r="14" spans="1:24" customFormat="1" ht="35.25" customHeight="1" x14ac:dyDescent="0.2">
      <c r="A14" s="617" t="s">
        <v>195</v>
      </c>
      <c r="B14" s="618"/>
      <c r="C14" s="618"/>
      <c r="D14" s="618"/>
      <c r="E14" s="618"/>
      <c r="F14" s="618"/>
      <c r="G14" s="618"/>
      <c r="H14" s="618"/>
      <c r="I14" s="618"/>
      <c r="J14" s="618"/>
      <c r="K14" s="618"/>
      <c r="L14" s="618"/>
      <c r="M14" s="618"/>
      <c r="N14" s="618"/>
      <c r="O14" s="618"/>
      <c r="P14" s="618"/>
      <c r="Q14" s="618"/>
      <c r="R14" s="618"/>
      <c r="S14" s="618"/>
      <c r="T14" s="618"/>
      <c r="U14" s="618"/>
      <c r="V14" s="618"/>
      <c r="W14" s="618"/>
      <c r="X14" s="618"/>
    </row>
    <row r="15" spans="1:24" customFormat="1" x14ac:dyDescent="0.2">
      <c r="D15" s="3"/>
    </row>
    <row r="16" spans="1:24" customFormat="1" x14ac:dyDescent="0.2">
      <c r="D16" s="3"/>
    </row>
  </sheetData>
  <sheetProtection formatCells="0" formatColumns="0" formatRows="0" insertColumns="0" insertRows="0" insertHyperlinks="0" deleteColumns="0" deleteRows="0" sort="0" autoFilter="0" pivotTables="0"/>
  <mergeCells count="22">
    <mergeCell ref="A14:X14"/>
    <mergeCell ref="A2:A5"/>
    <mergeCell ref="B2:B5"/>
    <mergeCell ref="D11:E11"/>
    <mergeCell ref="C7:C11"/>
    <mergeCell ref="T3:W4"/>
    <mergeCell ref="K4:K5"/>
    <mergeCell ref="I4:I5"/>
    <mergeCell ref="S3:S4"/>
    <mergeCell ref="C6:E6"/>
    <mergeCell ref="M4:M5"/>
    <mergeCell ref="N4:N5"/>
    <mergeCell ref="F2:X2"/>
    <mergeCell ref="X3:X4"/>
    <mergeCell ref="O4:R4"/>
    <mergeCell ref="F4:F5"/>
    <mergeCell ref="D7:D9"/>
    <mergeCell ref="G4:G5"/>
    <mergeCell ref="H4:H5"/>
    <mergeCell ref="C2:E5"/>
    <mergeCell ref="J4:J5"/>
    <mergeCell ref="F3:R3"/>
  </mergeCells>
  <phoneticPr fontId="2"/>
  <pageMargins left="0.55000000000000004" right="0.2" top="1.17" bottom="0.7" header="0.51200000000000001" footer="0.51200000000000001"/>
  <pageSetup paperSize="9" scale="6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基礎情報&amp;削減目標</vt:lpstr>
      <vt:lpstr>①溶解保持等についての設問</vt:lpstr>
      <vt:lpstr>②総エネルギー投入量</vt:lpstr>
      <vt:lpstr>③CO2排出量</vt:lpstr>
      <vt:lpstr>④廃棄物等総排出量</vt:lpstr>
      <vt:lpstr>エネルギー使用量まとめ(事務局使用分)</vt:lpstr>
      <vt:lpstr>廃棄物排出量(事務局使用分)</vt:lpstr>
      <vt:lpstr>②総エネルギー投入量!Print_Area</vt:lpstr>
      <vt:lpstr>③CO2排出量!Print_Area</vt:lpstr>
      <vt:lpstr>④廃棄物等総排出量!Print_Area</vt:lpstr>
      <vt:lpstr>'エネルギー使用量まとめ(事務局使用分)'!Print_Area</vt:lpstr>
      <vt:lpstr>'基礎情報&amp;削減目標'!Print_Area</vt:lpstr>
      <vt:lpstr>'廃棄物排出量(事務局使用分)'!Print_Area</vt:lpstr>
      <vt:lpstr>'エネルギー使用量まとめ(事務局使用分)'!Print_Titles</vt:lpstr>
    </vt:vector>
  </TitlesOfParts>
  <Company>㈱エコマネジメント研究所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dell1</dc:creator>
  <cp:lastModifiedBy>ダイカスト協会 日本</cp:lastModifiedBy>
  <cp:lastPrinted>2024-05-08T01:16:54Z</cp:lastPrinted>
  <dcterms:created xsi:type="dcterms:W3CDTF">2003-05-12T02:21:40Z</dcterms:created>
  <dcterms:modified xsi:type="dcterms:W3CDTF">2024-05-08T01:17:45Z</dcterms:modified>
</cp:coreProperties>
</file>